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640" activeTab="2"/>
  </bookViews>
  <sheets>
    <sheet name="Generic Case" sheetId="1" r:id="rId1"/>
    <sheet name="Power Cable Co." sheetId="2" r:id="rId2"/>
    <sheet name="Drip Irrigation Co." sheetId="3" r:id="rId3"/>
  </sheets>
  <definedNames/>
  <calcPr fullCalcOnLoad="1"/>
</workbook>
</file>

<file path=xl/sharedStrings.xml><?xml version="1.0" encoding="utf-8"?>
<sst xmlns="http://schemas.openxmlformats.org/spreadsheetml/2006/main" count="152" uniqueCount="37">
  <si>
    <t>Sales Revenue</t>
  </si>
  <si>
    <t>Year 1</t>
  </si>
  <si>
    <t>Year 2</t>
  </si>
  <si>
    <t>+ Change =</t>
  </si>
  <si>
    <t>Year 3</t>
  </si>
  <si>
    <t>Year 4</t>
  </si>
  <si>
    <t>Variable Cost</t>
  </si>
  <si>
    <t>Throughput</t>
  </si>
  <si>
    <t>Operating Expenses</t>
  </si>
  <si>
    <t>Net Profit</t>
  </si>
  <si>
    <t>% of Sales</t>
  </si>
  <si>
    <t>Value [$m]</t>
  </si>
  <si>
    <t>Inventory</t>
  </si>
  <si>
    <t>Assets</t>
  </si>
  <si>
    <t>Total Investment</t>
  </si>
  <si>
    <t>Return on Investment</t>
  </si>
  <si>
    <t>SR</t>
  </si>
  <si>
    <t>VC</t>
  </si>
  <si>
    <t>T</t>
  </si>
  <si>
    <t>OE</t>
  </si>
  <si>
    <t>NP</t>
  </si>
  <si>
    <t>In</t>
  </si>
  <si>
    <t>Ia</t>
  </si>
  <si>
    <t>I</t>
  </si>
  <si>
    <t>ROI</t>
  </si>
  <si>
    <t>Total % Growth in 4 Years</t>
  </si>
  <si>
    <t>Description</t>
  </si>
  <si>
    <t>Year 0</t>
  </si>
  <si>
    <t xml:space="preserve">Qty </t>
  </si>
  <si>
    <t>Price</t>
  </si>
  <si>
    <t>What % annual improvements in Sales, Costs and Investment is needed to achieve Profits equal to current Revenue in four years?</t>
  </si>
  <si>
    <t>Viable Vision Challenge - Generic Company XYZ</t>
  </si>
  <si>
    <t>Viable Vision Challenge - POWER CABLE CO.</t>
  </si>
  <si>
    <r>
      <t>Note</t>
    </r>
    <r>
      <rPr>
        <b/>
        <sz val="12"/>
        <rFont val="Arial"/>
        <family val="2"/>
      </rPr>
      <t xml:space="preserve">
The increase in Sales can come from either increase in Volume AND OR increase in PRICE. Remember that when Selling Prices go up, Variable Cost don't necessarily go up…This really provides a leverage point to increase NP and ROI…
Play with the numbers to prove it to yourselves...!</t>
    </r>
  </si>
  <si>
    <t>Viable Vision Challenge - Drip Irrigation Co.</t>
  </si>
  <si>
    <t>Described in Chapter 1</t>
  </si>
  <si>
    <t>Described in Appendix 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</si>
</sst>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409]#,##0"/>
  </numFmts>
  <fonts count="12">
    <font>
      <sz val="10"/>
      <name val="Arial"/>
      <family val="0"/>
    </font>
    <font>
      <b/>
      <sz val="12"/>
      <name val="Arial"/>
      <family val="2"/>
    </font>
    <font>
      <sz val="8"/>
      <name val="Arial"/>
      <family val="0"/>
    </font>
    <font>
      <b/>
      <sz val="11"/>
      <name val="Arial"/>
      <family val="2"/>
    </font>
    <font>
      <b/>
      <sz val="16"/>
      <color indexed="12"/>
      <name val="Arial"/>
      <family val="2"/>
    </font>
    <font>
      <b/>
      <sz val="12"/>
      <color indexed="10"/>
      <name val="Arial"/>
      <family val="2"/>
    </font>
    <font>
      <b/>
      <sz val="12"/>
      <color indexed="9"/>
      <name val="Arial"/>
      <family val="2"/>
    </font>
    <font>
      <b/>
      <sz val="10"/>
      <color indexed="9"/>
      <name val="Arial"/>
      <family val="2"/>
    </font>
    <font>
      <b/>
      <sz val="11"/>
      <color indexed="9"/>
      <name val="Arial"/>
      <family val="2"/>
    </font>
    <font>
      <b/>
      <sz val="18"/>
      <color indexed="12"/>
      <name val="Arial"/>
      <family val="2"/>
    </font>
    <font>
      <b/>
      <sz val="10"/>
      <name val="Arial"/>
      <family val="2"/>
    </font>
    <font>
      <b/>
      <sz val="10"/>
      <color indexed="12"/>
      <name val="Arial"/>
      <family val="2"/>
    </font>
  </fonts>
  <fills count="3">
    <fill>
      <patternFill/>
    </fill>
    <fill>
      <patternFill patternType="gray125"/>
    </fill>
    <fill>
      <patternFill patternType="solid">
        <fgColor indexed="48"/>
        <bgColor indexed="64"/>
      </patternFill>
    </fill>
  </fills>
  <borders count="43">
    <border>
      <left/>
      <right/>
      <top/>
      <bottom/>
      <diagonal/>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thin"/>
      <bottom style="double"/>
    </border>
    <border>
      <left style="medium"/>
      <right>
        <color indexed="63"/>
      </right>
      <top style="thin"/>
      <bottom style="double"/>
    </border>
    <border>
      <left style="medium"/>
      <right style="medium"/>
      <top>
        <color indexed="63"/>
      </top>
      <bottom>
        <color indexed="63"/>
      </bottom>
    </border>
    <border>
      <left style="thin"/>
      <right style="medium"/>
      <top style="thin"/>
      <bottom style="double"/>
    </border>
    <border>
      <left style="medium"/>
      <right style="thin"/>
      <top style="thin"/>
      <bottom style="thin"/>
    </border>
    <border>
      <left style="medium"/>
      <right style="thin"/>
      <top style="thin"/>
      <bottom style="double"/>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double"/>
      <bottom style="thin"/>
    </border>
    <border>
      <left>
        <color indexed="63"/>
      </left>
      <right style="medium"/>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172" fontId="0" fillId="0" borderId="0" xfId="0" applyNumberFormat="1" applyAlignment="1">
      <alignment horizontal="center" vertical="center"/>
    </xf>
    <xf numFmtId="0" fontId="1" fillId="0" borderId="1" xfId="0" applyFont="1" applyBorder="1" applyAlignment="1">
      <alignment/>
    </xf>
    <xf numFmtId="0" fontId="1" fillId="0" borderId="2" xfId="0" applyFont="1" applyBorder="1" applyAlignment="1">
      <alignment/>
    </xf>
    <xf numFmtId="9" fontId="0" fillId="0" borderId="3" xfId="19" applyBorder="1" applyAlignment="1">
      <alignment horizontal="center" vertical="center"/>
    </xf>
    <xf numFmtId="172" fontId="0" fillId="0" borderId="4" xfId="0" applyNumberFormat="1" applyBorder="1" applyAlignment="1">
      <alignment horizontal="center" vertical="center"/>
    </xf>
    <xf numFmtId="172" fontId="0" fillId="0" borderId="5" xfId="0" applyNumberFormat="1" applyBorder="1" applyAlignment="1">
      <alignment horizontal="center" vertical="center"/>
    </xf>
    <xf numFmtId="0" fontId="0" fillId="0" borderId="6" xfId="0"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1" fillId="0" borderId="9" xfId="0" applyFont="1" applyBorder="1" applyAlignment="1">
      <alignment/>
    </xf>
    <xf numFmtId="172" fontId="0" fillId="0" borderId="10" xfId="0" applyNumberFormat="1" applyBorder="1" applyAlignment="1">
      <alignment horizontal="center" vertical="center"/>
    </xf>
    <xf numFmtId="9" fontId="0" fillId="0" borderId="11" xfId="19" applyBorder="1" applyAlignment="1">
      <alignment horizontal="center" vertical="center"/>
    </xf>
    <xf numFmtId="172" fontId="0" fillId="0" borderId="2" xfId="0" applyNumberFormat="1" applyBorder="1" applyAlignment="1">
      <alignment horizontal="center" vertical="center"/>
    </xf>
    <xf numFmtId="172" fontId="0" fillId="0" borderId="9" xfId="0" applyNumberFormat="1" applyBorder="1" applyAlignment="1">
      <alignment horizontal="center" vertical="center"/>
    </xf>
    <xf numFmtId="0" fontId="0" fillId="0" borderId="12" xfId="0"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172" fontId="0" fillId="0" borderId="14" xfId="0" applyNumberFormat="1" applyBorder="1" applyAlignment="1">
      <alignment horizontal="center" vertical="center"/>
    </xf>
    <xf numFmtId="172" fontId="0" fillId="0" borderId="15" xfId="0" applyNumberFormat="1" applyBorder="1" applyAlignment="1">
      <alignment horizontal="center" vertical="center"/>
    </xf>
    <xf numFmtId="0" fontId="0" fillId="0" borderId="0" xfId="0" applyBorder="1" applyAlignment="1">
      <alignment/>
    </xf>
    <xf numFmtId="0" fontId="0" fillId="0" borderId="0" xfId="0" applyBorder="1" applyAlignment="1">
      <alignment horizontal="center"/>
    </xf>
    <xf numFmtId="9" fontId="0" fillId="0" borderId="0" xfId="19" applyBorder="1" applyAlignment="1">
      <alignment horizontal="center" vertical="center"/>
    </xf>
    <xf numFmtId="9" fontId="3" fillId="0" borderId="0" xfId="19" applyFont="1" applyBorder="1" applyAlignment="1">
      <alignment vertical="center"/>
    </xf>
    <xf numFmtId="172" fontId="0" fillId="0" borderId="0" xfId="0" applyNumberFormat="1" applyBorder="1" applyAlignment="1">
      <alignment horizontal="center" vertical="center"/>
    </xf>
    <xf numFmtId="9" fontId="3" fillId="0" borderId="1" xfId="19" applyFont="1" applyBorder="1" applyAlignment="1">
      <alignment horizontal="center" vertical="center"/>
    </xf>
    <xf numFmtId="9" fontId="0" fillId="0" borderId="14" xfId="19" applyBorder="1" applyAlignment="1">
      <alignment horizontal="center" vertical="center"/>
    </xf>
    <xf numFmtId="9" fontId="0" fillId="0" borderId="15" xfId="19" applyBorder="1" applyAlignment="1">
      <alignment horizontal="center" vertical="center"/>
    </xf>
    <xf numFmtId="9" fontId="0" fillId="0" borderId="5" xfId="19" applyBorder="1" applyAlignment="1">
      <alignment horizontal="center" vertical="center"/>
    </xf>
    <xf numFmtId="172" fontId="0" fillId="0" borderId="11" xfId="0" applyNumberFormat="1" applyBorder="1" applyAlignment="1">
      <alignment horizontal="center" vertical="center"/>
    </xf>
    <xf numFmtId="9" fontId="0" fillId="0" borderId="0" xfId="19" applyBorder="1" applyAlignment="1">
      <alignment horizontal="center" vertical="center"/>
    </xf>
    <xf numFmtId="9" fontId="0" fillId="0" borderId="15" xfId="19" applyBorder="1" applyAlignment="1">
      <alignment horizontal="center" vertical="center"/>
    </xf>
    <xf numFmtId="9" fontId="0" fillId="0" borderId="5" xfId="19" applyBorder="1" applyAlignment="1">
      <alignment horizontal="center" vertical="center"/>
    </xf>
    <xf numFmtId="0" fontId="0" fillId="0" borderId="16" xfId="0" applyBorder="1" applyAlignment="1">
      <alignment/>
    </xf>
    <xf numFmtId="0" fontId="1" fillId="0" borderId="17" xfId="0" applyFont="1" applyBorder="1" applyAlignment="1">
      <alignment/>
    </xf>
    <xf numFmtId="0" fontId="1" fillId="0" borderId="0" xfId="0" applyFont="1" applyBorder="1" applyAlignment="1">
      <alignment horizontal="center"/>
    </xf>
    <xf numFmtId="0" fontId="1" fillId="0" borderId="18" xfId="0" applyFont="1" applyBorder="1" applyAlignment="1">
      <alignment/>
    </xf>
    <xf numFmtId="0" fontId="1" fillId="0" borderId="19" xfId="0" applyFont="1" applyBorder="1" applyAlignment="1">
      <alignment horizontal="center"/>
    </xf>
    <xf numFmtId="172" fontId="0" fillId="0" borderId="19" xfId="0" applyNumberFormat="1" applyBorder="1" applyAlignment="1">
      <alignment horizontal="center" vertical="center"/>
    </xf>
    <xf numFmtId="0" fontId="0" fillId="0" borderId="19" xfId="0" applyBorder="1" applyAlignment="1">
      <alignment/>
    </xf>
    <xf numFmtId="0" fontId="0" fillId="0" borderId="20" xfId="0" applyBorder="1" applyAlignment="1">
      <alignment/>
    </xf>
    <xf numFmtId="0" fontId="1" fillId="0" borderId="17" xfId="0" applyFont="1" applyBorder="1" applyAlignment="1">
      <alignment horizont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 fillId="0" borderId="6" xfId="0" applyFont="1" applyBorder="1" applyAlignment="1">
      <alignment/>
    </xf>
    <xf numFmtId="0" fontId="1" fillId="0" borderId="12" xfId="0" applyFont="1" applyBorder="1" applyAlignment="1">
      <alignment horizontal="center"/>
    </xf>
    <xf numFmtId="0" fontId="1" fillId="0" borderId="24" xfId="0" applyFont="1" applyBorder="1" applyAlignment="1">
      <alignment/>
    </xf>
    <xf numFmtId="0" fontId="1" fillId="0" borderId="25" xfId="0" applyFont="1" applyBorder="1" applyAlignment="1">
      <alignment horizontal="center"/>
    </xf>
    <xf numFmtId="0" fontId="1" fillId="0" borderId="26" xfId="0" applyFont="1" applyBorder="1" applyAlignment="1">
      <alignment/>
    </xf>
    <xf numFmtId="9" fontId="10" fillId="0" borderId="13" xfId="19" applyFont="1" applyBorder="1" applyAlignment="1">
      <alignment horizontal="center" vertical="center"/>
    </xf>
    <xf numFmtId="9" fontId="10" fillId="0" borderId="3" xfId="19" applyFont="1" applyBorder="1" applyAlignment="1">
      <alignment horizontal="center" vertical="center"/>
    </xf>
    <xf numFmtId="9" fontId="10" fillId="0" borderId="27" xfId="19" applyFont="1" applyBorder="1" applyAlignment="1">
      <alignment horizontal="center" vertical="center"/>
    </xf>
    <xf numFmtId="9" fontId="11" fillId="0" borderId="13" xfId="19" applyFont="1" applyBorder="1" applyAlignment="1">
      <alignment horizontal="center" vertical="center"/>
    </xf>
    <xf numFmtId="9" fontId="11" fillId="0" borderId="3" xfId="19" applyFont="1" applyBorder="1" applyAlignment="1">
      <alignment horizontal="center" vertical="center"/>
    </xf>
    <xf numFmtId="9" fontId="11" fillId="0" borderId="25" xfId="19" applyFont="1" applyBorder="1" applyAlignment="1">
      <alignment horizontal="center" vertical="center"/>
    </xf>
    <xf numFmtId="9" fontId="11" fillId="0" borderId="27" xfId="19" applyFont="1" applyBorder="1" applyAlignment="1">
      <alignment horizontal="center" vertical="center"/>
    </xf>
    <xf numFmtId="172" fontId="10" fillId="0" borderId="28" xfId="0" applyNumberFormat="1" applyFont="1" applyBorder="1" applyAlignment="1">
      <alignment horizontal="center" vertical="center"/>
    </xf>
    <xf numFmtId="9" fontId="10" fillId="0" borderId="1" xfId="19" applyFont="1" applyBorder="1" applyAlignment="1">
      <alignment horizontal="center" vertical="center"/>
    </xf>
    <xf numFmtId="172" fontId="11" fillId="0" borderId="29" xfId="0" applyNumberFormat="1" applyFont="1" applyBorder="1" applyAlignment="1">
      <alignment horizontal="center" vertical="center"/>
    </xf>
    <xf numFmtId="172" fontId="10" fillId="0" borderId="29" xfId="0" applyNumberFormat="1" applyFont="1" applyBorder="1" applyAlignment="1">
      <alignment horizontal="center" vertical="center"/>
    </xf>
    <xf numFmtId="9" fontId="10" fillId="0" borderId="24" xfId="19" applyFont="1" applyBorder="1" applyAlignment="1">
      <alignment horizontal="center" vertical="center"/>
    </xf>
    <xf numFmtId="172" fontId="10" fillId="0" borderId="7" xfId="0" applyNumberFormat="1" applyFont="1" applyBorder="1" applyAlignment="1">
      <alignment horizontal="center" vertical="center"/>
    </xf>
    <xf numFmtId="9" fontId="10" fillId="0" borderId="8" xfId="19" applyFont="1" applyBorder="1" applyAlignment="1">
      <alignment horizontal="center" vertical="center"/>
    </xf>
    <xf numFmtId="9" fontId="10" fillId="0" borderId="6" xfId="19" applyFont="1" applyBorder="1" applyAlignment="1">
      <alignment horizontal="center" vertical="center"/>
    </xf>
    <xf numFmtId="172" fontId="10" fillId="0" borderId="10" xfId="0" applyNumberFormat="1" applyFont="1" applyBorder="1" applyAlignment="1">
      <alignment horizontal="center" vertical="center"/>
    </xf>
    <xf numFmtId="9" fontId="10" fillId="0" borderId="11" xfId="19" applyFont="1" applyBorder="1" applyAlignment="1">
      <alignment horizontal="center" vertical="center"/>
    </xf>
    <xf numFmtId="172" fontId="10" fillId="0" borderId="13" xfId="0" applyNumberFormat="1" applyFont="1" applyBorder="1" applyAlignment="1">
      <alignment horizontal="center" vertical="center"/>
    </xf>
    <xf numFmtId="172" fontId="10" fillId="0" borderId="11" xfId="0" applyNumberFormat="1" applyFont="1" applyBorder="1" applyAlignment="1">
      <alignment horizontal="center" vertical="center"/>
    </xf>
    <xf numFmtId="172" fontId="10" fillId="0" borderId="30" xfId="0" applyNumberFormat="1" applyFont="1" applyBorder="1" applyAlignment="1">
      <alignment horizontal="center" vertical="center"/>
    </xf>
    <xf numFmtId="9" fontId="10" fillId="0" borderId="31" xfId="19" applyFont="1" applyBorder="1" applyAlignment="1">
      <alignment horizontal="center" vertical="center"/>
    </xf>
    <xf numFmtId="9" fontId="10" fillId="0" borderId="14" xfId="19" applyFont="1" applyBorder="1" applyAlignment="1">
      <alignment horizontal="center" vertical="center"/>
    </xf>
    <xf numFmtId="172" fontId="10" fillId="0" borderId="14" xfId="0" applyNumberFormat="1" applyFont="1" applyBorder="1" applyAlignment="1">
      <alignment horizontal="center" vertical="center"/>
    </xf>
    <xf numFmtId="172" fontId="10" fillId="0" borderId="9" xfId="0" applyNumberFormat="1" applyFont="1" applyBorder="1" applyAlignment="1">
      <alignment horizontal="center" vertical="center"/>
    </xf>
    <xf numFmtId="172" fontId="5" fillId="0" borderId="28" xfId="0" applyNumberFormat="1" applyFont="1" applyBorder="1" applyAlignment="1">
      <alignment horizontal="center" vertical="center"/>
    </xf>
    <xf numFmtId="172" fontId="5" fillId="0" borderId="7" xfId="0" applyNumberFormat="1" applyFont="1" applyBorder="1" applyAlignment="1">
      <alignment horizontal="center" vertical="center"/>
    </xf>
    <xf numFmtId="9" fontId="11" fillId="0" borderId="11" xfId="19" applyFont="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6" fillId="2" borderId="2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6" fillId="2" borderId="32" xfId="0" applyFont="1" applyFill="1" applyBorder="1" applyAlignment="1">
      <alignment horizontal="center" vertical="center"/>
    </xf>
    <xf numFmtId="0" fontId="6" fillId="2" borderId="34" xfId="0" applyFont="1" applyFill="1" applyBorder="1" applyAlignment="1">
      <alignment horizontal="center" vertical="center"/>
    </xf>
    <xf numFmtId="9" fontId="3" fillId="0" borderId="13" xfId="19" applyFont="1" applyBorder="1" applyAlignment="1">
      <alignment horizontal="center" vertical="center"/>
    </xf>
    <xf numFmtId="9" fontId="3" fillId="0" borderId="35" xfId="19" applyFont="1" applyBorder="1" applyAlignment="1">
      <alignment horizontal="center" vertical="center"/>
    </xf>
    <xf numFmtId="9" fontId="11" fillId="0" borderId="25" xfId="19" applyFont="1" applyBorder="1" applyAlignment="1">
      <alignment horizontal="center" vertical="center"/>
    </xf>
    <xf numFmtId="9" fontId="11" fillId="0" borderId="36" xfId="19" applyFont="1" applyBorder="1" applyAlignment="1">
      <alignment horizontal="center" vertical="center"/>
    </xf>
    <xf numFmtId="9" fontId="10" fillId="0" borderId="12" xfId="19" applyFont="1" applyBorder="1" applyAlignment="1">
      <alignment horizontal="center" vertical="center"/>
    </xf>
    <xf numFmtId="9" fontId="10" fillId="0" borderId="37" xfId="19" applyFont="1" applyBorder="1" applyAlignment="1">
      <alignment horizontal="center" vertical="center"/>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5"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6" fillId="2" borderId="21" xfId="0" applyFont="1" applyFill="1" applyBorder="1" applyAlignment="1" quotePrefix="1">
      <alignment horizontal="center" vertical="center" wrapText="1"/>
    </xf>
    <xf numFmtId="0" fontId="6" fillId="2" borderId="40" xfId="0" applyFont="1" applyFill="1" applyBorder="1" applyAlignment="1" quotePrefix="1">
      <alignment horizontal="center" vertical="center" wrapText="1"/>
    </xf>
    <xf numFmtId="9" fontId="11" fillId="0" borderId="13" xfId="19" applyFont="1" applyBorder="1" applyAlignment="1">
      <alignment horizontal="center" vertical="center"/>
    </xf>
    <xf numFmtId="9" fontId="11" fillId="0" borderId="35" xfId="19" applyFont="1" applyBorder="1" applyAlignment="1">
      <alignment horizontal="center" vertical="center"/>
    </xf>
    <xf numFmtId="9" fontId="10" fillId="0" borderId="41" xfId="19" applyFont="1" applyBorder="1" applyAlignment="1">
      <alignment horizontal="center" vertical="center"/>
    </xf>
    <xf numFmtId="9" fontId="10" fillId="0" borderId="42" xfId="19"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1</xdr:row>
      <xdr:rowOff>38100</xdr:rowOff>
    </xdr:from>
    <xdr:to>
      <xdr:col>21</xdr:col>
      <xdr:colOff>952500</xdr:colOff>
      <xdr:row>2</xdr:row>
      <xdr:rowOff>219075</xdr:rowOff>
    </xdr:to>
    <xdr:pic>
      <xdr:nvPicPr>
        <xdr:cNvPr id="1" name="Picture 1"/>
        <xdr:cNvPicPr preferRelativeResize="1">
          <a:picLocks noChangeAspect="1"/>
        </xdr:cNvPicPr>
      </xdr:nvPicPr>
      <xdr:blipFill>
        <a:blip r:embed="rId1"/>
        <a:stretch>
          <a:fillRect/>
        </a:stretch>
      </xdr:blipFill>
      <xdr:spPr>
        <a:xfrm>
          <a:off x="11811000" y="209550"/>
          <a:ext cx="8001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400050</xdr:colOff>
      <xdr:row>2</xdr:row>
      <xdr:rowOff>19050</xdr:rowOff>
    </xdr:from>
    <xdr:to>
      <xdr:col>21</xdr:col>
      <xdr:colOff>752475</xdr:colOff>
      <xdr:row>3</xdr:row>
      <xdr:rowOff>200025</xdr:rowOff>
    </xdr:to>
    <xdr:pic>
      <xdr:nvPicPr>
        <xdr:cNvPr id="1" name="Picture 1"/>
        <xdr:cNvPicPr preferRelativeResize="1">
          <a:picLocks noChangeAspect="1"/>
        </xdr:cNvPicPr>
      </xdr:nvPicPr>
      <xdr:blipFill>
        <a:blip r:embed="rId1"/>
        <a:stretch>
          <a:fillRect/>
        </a:stretch>
      </xdr:blipFill>
      <xdr:spPr>
        <a:xfrm>
          <a:off x="12115800" y="352425"/>
          <a:ext cx="8001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314325</xdr:colOff>
      <xdr:row>2</xdr:row>
      <xdr:rowOff>38100</xdr:rowOff>
    </xdr:from>
    <xdr:to>
      <xdr:col>21</xdr:col>
      <xdr:colOff>666750</xdr:colOff>
      <xdr:row>3</xdr:row>
      <xdr:rowOff>219075</xdr:rowOff>
    </xdr:to>
    <xdr:pic>
      <xdr:nvPicPr>
        <xdr:cNvPr id="1" name="Picture 1"/>
        <xdr:cNvPicPr preferRelativeResize="1">
          <a:picLocks noChangeAspect="1"/>
        </xdr:cNvPicPr>
      </xdr:nvPicPr>
      <xdr:blipFill>
        <a:blip r:embed="rId1"/>
        <a:stretch>
          <a:fillRect/>
        </a:stretch>
      </xdr:blipFill>
      <xdr:spPr>
        <a:xfrm>
          <a:off x="11772900" y="371475"/>
          <a:ext cx="8001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W36"/>
  <sheetViews>
    <sheetView zoomScale="75" zoomScaleNormal="75" workbookViewId="0" topLeftCell="A1">
      <selection activeCell="L13" sqref="L13"/>
    </sheetView>
  </sheetViews>
  <sheetFormatPr defaultColWidth="9.140625" defaultRowHeight="12.75"/>
  <cols>
    <col min="1" max="1" width="0.5625" style="0" customWidth="1"/>
    <col min="2" max="2" width="26.00390625" style="0" customWidth="1"/>
    <col min="3" max="3" width="7.7109375" style="2" customWidth="1"/>
    <col min="4" max="4" width="8.28125" style="2" customWidth="1"/>
    <col min="5" max="5" width="6.7109375" style="2" customWidth="1"/>
    <col min="6" max="7" width="8.7109375" style="2" customWidth="1"/>
    <col min="8" max="8" width="8.57421875" style="2" customWidth="1"/>
    <col min="9" max="9" width="6.28125" style="2" customWidth="1"/>
    <col min="10" max="10" width="8.57421875" style="2" customWidth="1"/>
    <col min="11" max="11" width="8.00390625" style="2" customWidth="1"/>
    <col min="12" max="12" width="7.8515625" style="2" customWidth="1"/>
    <col min="13" max="13" width="6.8515625" style="2" customWidth="1"/>
    <col min="14" max="14" width="8.7109375" style="2" customWidth="1"/>
    <col min="15" max="15" width="7.57421875" style="2" customWidth="1"/>
    <col min="16" max="16" width="8.421875" style="2" customWidth="1"/>
    <col min="17" max="17" width="5.8515625" style="0" customWidth="1"/>
    <col min="18" max="18" width="7.57421875" style="0" customWidth="1"/>
    <col min="19" max="19" width="7.7109375" style="0" customWidth="1"/>
    <col min="20" max="20" width="8.421875" style="0" customWidth="1"/>
    <col min="21" max="21" width="7.7109375" style="0" customWidth="1"/>
    <col min="22" max="22" width="14.7109375" style="0" customWidth="1"/>
  </cols>
  <sheetData>
    <row r="1" ht="13.5" thickBot="1"/>
    <row r="2" spans="2:22" ht="12.75">
      <c r="B2" s="85"/>
      <c r="C2" s="86"/>
      <c r="D2" s="86"/>
      <c r="E2" s="86"/>
      <c r="F2" s="86"/>
      <c r="G2" s="86"/>
      <c r="H2" s="86"/>
      <c r="I2" s="86"/>
      <c r="J2" s="86"/>
      <c r="K2" s="86"/>
      <c r="L2" s="86"/>
      <c r="M2" s="86"/>
      <c r="N2" s="86"/>
      <c r="O2" s="86"/>
      <c r="P2" s="86"/>
      <c r="Q2" s="86"/>
      <c r="R2" s="86"/>
      <c r="S2" s="86"/>
      <c r="T2" s="86"/>
      <c r="U2" s="86"/>
      <c r="V2" s="87"/>
    </row>
    <row r="3" spans="2:22" ht="20.25">
      <c r="B3" s="90" t="s">
        <v>31</v>
      </c>
      <c r="C3" s="91"/>
      <c r="D3" s="91"/>
      <c r="E3" s="91"/>
      <c r="F3" s="91"/>
      <c r="G3" s="91"/>
      <c r="H3" s="91"/>
      <c r="I3" s="91"/>
      <c r="J3" s="91"/>
      <c r="K3" s="91"/>
      <c r="L3" s="91"/>
      <c r="M3" s="91"/>
      <c r="N3" s="91"/>
      <c r="O3" s="91"/>
      <c r="P3" s="91"/>
      <c r="Q3" s="91"/>
      <c r="R3" s="91"/>
      <c r="S3" s="91"/>
      <c r="T3" s="91"/>
      <c r="U3" s="91"/>
      <c r="V3" s="92"/>
    </row>
    <row r="4" spans="2:22" ht="12.75">
      <c r="B4" s="96"/>
      <c r="C4" s="97"/>
      <c r="D4" s="97"/>
      <c r="E4" s="97"/>
      <c r="F4" s="97"/>
      <c r="G4" s="97"/>
      <c r="H4" s="97"/>
      <c r="I4" s="97"/>
      <c r="J4" s="97"/>
      <c r="K4" s="97"/>
      <c r="L4" s="97"/>
      <c r="M4" s="97"/>
      <c r="N4" s="97"/>
      <c r="O4" s="97"/>
      <c r="P4" s="97"/>
      <c r="Q4" s="97"/>
      <c r="R4" s="97"/>
      <c r="S4" s="97"/>
      <c r="T4" s="97"/>
      <c r="U4" s="97"/>
      <c r="V4" s="98"/>
    </row>
    <row r="5" spans="2:22" ht="15.75">
      <c r="B5" s="93" t="s">
        <v>30</v>
      </c>
      <c r="C5" s="94"/>
      <c r="D5" s="94"/>
      <c r="E5" s="94"/>
      <c r="F5" s="94"/>
      <c r="G5" s="94"/>
      <c r="H5" s="94"/>
      <c r="I5" s="94"/>
      <c r="J5" s="94"/>
      <c r="K5" s="94"/>
      <c r="L5" s="94"/>
      <c r="M5" s="94"/>
      <c r="N5" s="94"/>
      <c r="O5" s="94"/>
      <c r="P5" s="94"/>
      <c r="Q5" s="94"/>
      <c r="R5" s="94"/>
      <c r="S5" s="94"/>
      <c r="T5" s="94"/>
      <c r="U5" s="94"/>
      <c r="V5" s="95"/>
    </row>
    <row r="6" spans="2:22" ht="13.5" thickBot="1">
      <c r="B6" s="99"/>
      <c r="C6" s="100"/>
      <c r="D6" s="100"/>
      <c r="E6" s="100"/>
      <c r="F6" s="100"/>
      <c r="G6" s="100"/>
      <c r="H6" s="100"/>
      <c r="I6" s="100"/>
      <c r="J6" s="100"/>
      <c r="K6" s="100"/>
      <c r="L6" s="100"/>
      <c r="M6" s="100"/>
      <c r="N6" s="100"/>
      <c r="O6" s="100"/>
      <c r="P6" s="100"/>
      <c r="Q6" s="100"/>
      <c r="R6" s="100"/>
      <c r="S6" s="100"/>
      <c r="T6" s="100"/>
      <c r="U6" s="100"/>
      <c r="V6" s="101"/>
    </row>
    <row r="7" spans="2:23" ht="21.75" customHeight="1" thickBot="1">
      <c r="B7" s="102" t="s">
        <v>26</v>
      </c>
      <c r="C7" s="103"/>
      <c r="D7" s="88" t="s">
        <v>27</v>
      </c>
      <c r="E7" s="89"/>
      <c r="F7" s="116" t="s">
        <v>3</v>
      </c>
      <c r="G7" s="117"/>
      <c r="H7" s="88" t="s">
        <v>1</v>
      </c>
      <c r="I7" s="89"/>
      <c r="J7" s="116" t="s">
        <v>3</v>
      </c>
      <c r="K7" s="117"/>
      <c r="L7" s="88" t="s">
        <v>2</v>
      </c>
      <c r="M7" s="89"/>
      <c r="N7" s="116" t="s">
        <v>3</v>
      </c>
      <c r="O7" s="117"/>
      <c r="P7" s="88" t="s">
        <v>4</v>
      </c>
      <c r="Q7" s="89"/>
      <c r="R7" s="116" t="s">
        <v>3</v>
      </c>
      <c r="S7" s="117"/>
      <c r="T7" s="88" t="s">
        <v>5</v>
      </c>
      <c r="U7" s="89"/>
      <c r="V7" s="110" t="s">
        <v>25</v>
      </c>
      <c r="W7" s="25"/>
    </row>
    <row r="8" spans="2:23" ht="25.5" customHeight="1" thickBot="1">
      <c r="B8" s="83"/>
      <c r="C8" s="84"/>
      <c r="D8" s="49" t="s">
        <v>11</v>
      </c>
      <c r="E8" s="50" t="s">
        <v>10</v>
      </c>
      <c r="F8" s="47" t="s">
        <v>28</v>
      </c>
      <c r="G8" s="48" t="s">
        <v>29</v>
      </c>
      <c r="H8" s="49" t="s">
        <v>11</v>
      </c>
      <c r="I8" s="50" t="s">
        <v>10</v>
      </c>
      <c r="J8" s="47" t="s">
        <v>28</v>
      </c>
      <c r="K8" s="48" t="s">
        <v>29</v>
      </c>
      <c r="L8" s="49" t="s">
        <v>11</v>
      </c>
      <c r="M8" s="50" t="s">
        <v>10</v>
      </c>
      <c r="N8" s="47" t="s">
        <v>28</v>
      </c>
      <c r="O8" s="48" t="s">
        <v>29</v>
      </c>
      <c r="P8" s="49" t="s">
        <v>11</v>
      </c>
      <c r="Q8" s="50" t="s">
        <v>10</v>
      </c>
      <c r="R8" s="47" t="s">
        <v>28</v>
      </c>
      <c r="S8" s="48" t="s">
        <v>29</v>
      </c>
      <c r="T8" s="49" t="s">
        <v>11</v>
      </c>
      <c r="U8" s="50" t="s">
        <v>10</v>
      </c>
      <c r="V8" s="111"/>
      <c r="W8" s="25"/>
    </row>
    <row r="9" spans="2:23" ht="12.75">
      <c r="B9" s="10"/>
      <c r="C9" s="19"/>
      <c r="D9" s="11"/>
      <c r="E9" s="12"/>
      <c r="F9" s="19"/>
      <c r="G9" s="12"/>
      <c r="H9" s="11"/>
      <c r="I9" s="12"/>
      <c r="J9" s="19"/>
      <c r="K9" s="12"/>
      <c r="L9" s="11"/>
      <c r="M9" s="12"/>
      <c r="N9" s="19"/>
      <c r="O9" s="12"/>
      <c r="P9" s="11"/>
      <c r="Q9" s="12"/>
      <c r="R9" s="19"/>
      <c r="S9" s="12"/>
      <c r="T9" s="11"/>
      <c r="U9" s="12"/>
      <c r="V9" s="13"/>
      <c r="W9" s="26"/>
    </row>
    <row r="10" spans="2:23" ht="15.75">
      <c r="B10" s="5" t="s">
        <v>0</v>
      </c>
      <c r="C10" s="20" t="s">
        <v>16</v>
      </c>
      <c r="D10" s="80">
        <v>1000</v>
      </c>
      <c r="E10" s="57">
        <f>D10/$D$10</f>
        <v>1</v>
      </c>
      <c r="F10" s="59">
        <v>0.2</v>
      </c>
      <c r="G10" s="60">
        <v>0.05</v>
      </c>
      <c r="H10" s="63">
        <f>(D10*(1+F10))*(1+G10)</f>
        <v>1260</v>
      </c>
      <c r="I10" s="57">
        <f>H10/H10</f>
        <v>1</v>
      </c>
      <c r="J10" s="59">
        <v>0.2</v>
      </c>
      <c r="K10" s="60">
        <v>0.05</v>
      </c>
      <c r="L10" s="63">
        <f>(H10*(1+J10))*(1+K10)</f>
        <v>1587.6000000000001</v>
      </c>
      <c r="M10" s="57">
        <f>L10/$L$10</f>
        <v>1</v>
      </c>
      <c r="N10" s="59">
        <v>0.2</v>
      </c>
      <c r="O10" s="60">
        <v>0.05</v>
      </c>
      <c r="P10" s="63">
        <f>(L10*(1+N10))*(1+O10)</f>
        <v>2000.3760000000002</v>
      </c>
      <c r="Q10" s="57">
        <f>P10/$P$10</f>
        <v>1</v>
      </c>
      <c r="R10" s="59">
        <v>0.15</v>
      </c>
      <c r="S10" s="60">
        <v>0.05</v>
      </c>
      <c r="T10" s="63">
        <f>(P10*(1+R10))*(1+S10)</f>
        <v>2415.45402</v>
      </c>
      <c r="U10" s="57">
        <f>T10/$T$10</f>
        <v>1</v>
      </c>
      <c r="V10" s="64">
        <f>(T10-D10)/D10</f>
        <v>1.41545402</v>
      </c>
      <c r="W10" s="27"/>
    </row>
    <row r="11" spans="2:23" ht="16.5" thickBot="1">
      <c r="B11" s="53" t="s">
        <v>6</v>
      </c>
      <c r="C11" s="54" t="s">
        <v>17</v>
      </c>
      <c r="D11" s="66">
        <v>400</v>
      </c>
      <c r="E11" s="58">
        <f>D11/$D$10</f>
        <v>0.4</v>
      </c>
      <c r="F11" s="61">
        <f>F10</f>
        <v>0.2</v>
      </c>
      <c r="G11" s="62">
        <v>0</v>
      </c>
      <c r="H11" s="66">
        <f>(D11*(1+F11))*(1+G11)</f>
        <v>480</v>
      </c>
      <c r="I11" s="58">
        <f>H11/$H$10</f>
        <v>0.38095238095238093</v>
      </c>
      <c r="J11" s="61">
        <f>J10</f>
        <v>0.2</v>
      </c>
      <c r="K11" s="62">
        <v>0</v>
      </c>
      <c r="L11" s="66">
        <f>(H11*(1+J11))*(1+K11)</f>
        <v>576</v>
      </c>
      <c r="M11" s="58">
        <f aca="true" t="shared" si="0" ref="M11:M18">L11/$L$10</f>
        <v>0.36281179138321995</v>
      </c>
      <c r="N11" s="61">
        <f>N10</f>
        <v>0.2</v>
      </c>
      <c r="O11" s="62">
        <v>-0.05</v>
      </c>
      <c r="P11" s="66">
        <f>(L11*(1+N11))*(1+O11)</f>
        <v>656.6399999999999</v>
      </c>
      <c r="Q11" s="58">
        <f aca="true" t="shared" si="1" ref="Q11:Q18">P11/$P$10</f>
        <v>0.32825828744196084</v>
      </c>
      <c r="R11" s="61">
        <f>R10</f>
        <v>0.15</v>
      </c>
      <c r="S11" s="62">
        <v>0</v>
      </c>
      <c r="T11" s="66">
        <f>(P11*(1+R11))*(1+S11)</f>
        <v>755.1359999999997</v>
      </c>
      <c r="U11" s="58">
        <f>T11/$T$10</f>
        <v>0.31262694042091504</v>
      </c>
      <c r="V11" s="67">
        <f aca="true" t="shared" si="2" ref="V11:V18">(T11-D11)/D11</f>
        <v>0.8878399999999993</v>
      </c>
      <c r="W11" s="27"/>
    </row>
    <row r="12" spans="2:23" ht="16.5" thickTop="1">
      <c r="B12" s="51" t="s">
        <v>7</v>
      </c>
      <c r="C12" s="52" t="s">
        <v>18</v>
      </c>
      <c r="D12" s="68">
        <f>D10-D11</f>
        <v>600</v>
      </c>
      <c r="E12" s="69">
        <f>D12/$D$10</f>
        <v>0.6</v>
      </c>
      <c r="F12" s="108">
        <f>(H12-D12)/D12</f>
        <v>0.3</v>
      </c>
      <c r="G12" s="109"/>
      <c r="H12" s="68">
        <f>H10-H11</f>
        <v>780</v>
      </c>
      <c r="I12" s="69">
        <f>H12/$H$10</f>
        <v>0.6190476190476191</v>
      </c>
      <c r="J12" s="108">
        <f>(L12-H12)/H12</f>
        <v>0.2969230769230771</v>
      </c>
      <c r="K12" s="109"/>
      <c r="L12" s="68">
        <f>L10-L11</f>
        <v>1011.6000000000001</v>
      </c>
      <c r="M12" s="69">
        <f t="shared" si="0"/>
        <v>0.63718820861678</v>
      </c>
      <c r="N12" s="108">
        <f>(P12-L12)/L12</f>
        <v>0.3283274021352315</v>
      </c>
      <c r="O12" s="109"/>
      <c r="P12" s="68">
        <f>P10-P11</f>
        <v>1343.7360000000003</v>
      </c>
      <c r="Q12" s="69">
        <f t="shared" si="1"/>
        <v>0.6717417125580392</v>
      </c>
      <c r="R12" s="108">
        <f>(T12-P12)/P12</f>
        <v>0.23559837646680595</v>
      </c>
      <c r="S12" s="109"/>
      <c r="T12" s="68">
        <f>T10-T11</f>
        <v>1660.3180200000004</v>
      </c>
      <c r="U12" s="69">
        <f>T12/$T$10</f>
        <v>0.687373059579085</v>
      </c>
      <c r="V12" s="70">
        <f t="shared" si="2"/>
        <v>1.7671967000000006</v>
      </c>
      <c r="W12" s="27"/>
    </row>
    <row r="13" spans="2:23" ht="16.5" thickBot="1">
      <c r="B13" s="53" t="s">
        <v>8</v>
      </c>
      <c r="C13" s="54" t="s">
        <v>19</v>
      </c>
      <c r="D13" s="66">
        <v>500</v>
      </c>
      <c r="E13" s="58">
        <f>D13/$D$10</f>
        <v>0.5</v>
      </c>
      <c r="F13" s="106">
        <v>0.05</v>
      </c>
      <c r="G13" s="107"/>
      <c r="H13" s="66">
        <f>D13*(1+F13)</f>
        <v>525</v>
      </c>
      <c r="I13" s="58">
        <f>H13/$H$10</f>
        <v>0.4166666666666667</v>
      </c>
      <c r="J13" s="106">
        <v>0.1</v>
      </c>
      <c r="K13" s="107"/>
      <c r="L13" s="66">
        <f>H13*(1+J13)</f>
        <v>577.5</v>
      </c>
      <c r="M13" s="58">
        <f t="shared" si="0"/>
        <v>0.3637566137566137</v>
      </c>
      <c r="N13" s="106">
        <v>0.05</v>
      </c>
      <c r="O13" s="107"/>
      <c r="P13" s="66">
        <f>(L13*(1+N13))*(1+O13)</f>
        <v>606.375</v>
      </c>
      <c r="Q13" s="58">
        <f t="shared" si="1"/>
        <v>0.3031305114638448</v>
      </c>
      <c r="R13" s="106">
        <v>0.1</v>
      </c>
      <c r="S13" s="107"/>
      <c r="T13" s="66">
        <f>P13*(1+R13)</f>
        <v>667.0125</v>
      </c>
      <c r="U13" s="58">
        <f>T13/$T$10</f>
        <v>0.2761437371513286</v>
      </c>
      <c r="V13" s="67">
        <f t="shared" si="2"/>
        <v>0.33402500000000007</v>
      </c>
      <c r="W13" s="27"/>
    </row>
    <row r="14" spans="2:23" ht="16.5" thickTop="1">
      <c r="B14" s="51" t="s">
        <v>9</v>
      </c>
      <c r="C14" s="52" t="s">
        <v>20</v>
      </c>
      <c r="D14" s="68">
        <f>D12-D13</f>
        <v>100</v>
      </c>
      <c r="E14" s="69">
        <f>D14/$D$10</f>
        <v>0.1</v>
      </c>
      <c r="F14" s="108">
        <f>(H14-D14)/D14</f>
        <v>1.55</v>
      </c>
      <c r="G14" s="109"/>
      <c r="H14" s="68">
        <f>H12-H13</f>
        <v>255</v>
      </c>
      <c r="I14" s="69">
        <f>H14/$H$10</f>
        <v>0.20238095238095238</v>
      </c>
      <c r="J14" s="108">
        <f>(L14-H14)/H14</f>
        <v>0.7023529411764711</v>
      </c>
      <c r="K14" s="109"/>
      <c r="L14" s="68">
        <f>L12-L13</f>
        <v>434.10000000000014</v>
      </c>
      <c r="M14" s="69">
        <f t="shared" si="0"/>
        <v>0.2734315948601663</v>
      </c>
      <c r="N14" s="108">
        <f>(P14-L14)/L14</f>
        <v>0.6985970974429857</v>
      </c>
      <c r="O14" s="109"/>
      <c r="P14" s="68">
        <f>P12-P13</f>
        <v>737.3610000000003</v>
      </c>
      <c r="Q14" s="69">
        <f t="shared" si="1"/>
        <v>0.36861120109419443</v>
      </c>
      <c r="R14" s="108">
        <f>(T14-P14)/P14</f>
        <v>0.3471088381403409</v>
      </c>
      <c r="S14" s="109"/>
      <c r="T14" s="81">
        <f>T12-T13</f>
        <v>993.3055200000003</v>
      </c>
      <c r="U14" s="69">
        <f>T14/$T$10</f>
        <v>0.4112293224277564</v>
      </c>
      <c r="V14" s="70">
        <f t="shared" si="2"/>
        <v>8.933055200000004</v>
      </c>
      <c r="W14" s="27"/>
    </row>
    <row r="15" spans="2:23" ht="15.75">
      <c r="B15" s="14"/>
      <c r="C15" s="21"/>
      <c r="D15" s="71"/>
      <c r="E15" s="72"/>
      <c r="F15" s="56"/>
      <c r="G15" s="72"/>
      <c r="H15" s="71"/>
      <c r="I15" s="72"/>
      <c r="J15" s="73"/>
      <c r="K15" s="74"/>
      <c r="L15" s="71"/>
      <c r="M15" s="57"/>
      <c r="N15" s="73"/>
      <c r="O15" s="74"/>
      <c r="P15" s="71"/>
      <c r="Q15" s="57"/>
      <c r="R15" s="73"/>
      <c r="S15" s="74"/>
      <c r="T15" s="71"/>
      <c r="U15" s="57"/>
      <c r="V15" s="64"/>
      <c r="W15" s="27"/>
    </row>
    <row r="16" spans="2:23" ht="15.75">
      <c r="B16" s="14" t="s">
        <v>12</v>
      </c>
      <c r="C16" s="21" t="s">
        <v>21</v>
      </c>
      <c r="D16" s="71">
        <f>D10*E16</f>
        <v>250</v>
      </c>
      <c r="E16" s="82">
        <v>0.25</v>
      </c>
      <c r="F16" s="118">
        <v>-0.2</v>
      </c>
      <c r="G16" s="119"/>
      <c r="H16" s="63">
        <f>D16*(1+F16)</f>
        <v>200</v>
      </c>
      <c r="I16" s="72">
        <f>H16/$H$10</f>
        <v>0.15873015873015872</v>
      </c>
      <c r="J16" s="118">
        <v>0</v>
      </c>
      <c r="K16" s="119"/>
      <c r="L16" s="63">
        <f>H16*(1+J16)</f>
        <v>200</v>
      </c>
      <c r="M16" s="57">
        <f t="shared" si="0"/>
        <v>0.12597631645250693</v>
      </c>
      <c r="N16" s="118">
        <v>0.1</v>
      </c>
      <c r="O16" s="119"/>
      <c r="P16" s="63">
        <f>L16*(1+N16)</f>
        <v>220.00000000000003</v>
      </c>
      <c r="Q16" s="57">
        <f t="shared" si="1"/>
        <v>0.10997932388710922</v>
      </c>
      <c r="R16" s="118">
        <v>0.1</v>
      </c>
      <c r="S16" s="119"/>
      <c r="T16" s="63">
        <f>P16*(1+R16)</f>
        <v>242.00000000000006</v>
      </c>
      <c r="U16" s="57">
        <f>T16/$T$10</f>
        <v>0.10018820395513058</v>
      </c>
      <c r="V16" s="64">
        <f t="shared" si="2"/>
        <v>-0.03199999999999977</v>
      </c>
      <c r="W16" s="27"/>
    </row>
    <row r="17" spans="2:23" ht="16.5" thickBot="1">
      <c r="B17" s="53" t="s">
        <v>13</v>
      </c>
      <c r="C17" s="54" t="s">
        <v>22</v>
      </c>
      <c r="D17" s="66">
        <f>E17*D10</f>
        <v>250</v>
      </c>
      <c r="E17" s="62">
        <v>0.25</v>
      </c>
      <c r="F17" s="106">
        <v>0</v>
      </c>
      <c r="G17" s="107"/>
      <c r="H17" s="66">
        <f>D17*(1+F17)</f>
        <v>250</v>
      </c>
      <c r="I17" s="58">
        <f>H17/H10</f>
        <v>0.1984126984126984</v>
      </c>
      <c r="J17" s="106">
        <v>0.05</v>
      </c>
      <c r="K17" s="107"/>
      <c r="L17" s="66">
        <f>H17*(1+J17)</f>
        <v>262.5</v>
      </c>
      <c r="M17" s="58">
        <f t="shared" si="0"/>
        <v>0.16534391534391532</v>
      </c>
      <c r="N17" s="106">
        <v>0</v>
      </c>
      <c r="O17" s="107"/>
      <c r="P17" s="66">
        <f>L17*(1+N17)</f>
        <v>262.5</v>
      </c>
      <c r="Q17" s="58">
        <f t="shared" si="1"/>
        <v>0.13122532963802805</v>
      </c>
      <c r="R17" s="106">
        <v>0.05</v>
      </c>
      <c r="S17" s="107"/>
      <c r="T17" s="66">
        <f>P17*(1+R17)</f>
        <v>275.625</v>
      </c>
      <c r="U17" s="58">
        <f>T17/$T$10</f>
        <v>0.11410898229393743</v>
      </c>
      <c r="V17" s="67">
        <f t="shared" si="2"/>
        <v>0.1025</v>
      </c>
      <c r="W17" s="27"/>
    </row>
    <row r="18" spans="2:23" ht="16.5" thickTop="1">
      <c r="B18" s="55" t="s">
        <v>14</v>
      </c>
      <c r="C18" s="46" t="s">
        <v>23</v>
      </c>
      <c r="D18" s="75">
        <f>D16+D17</f>
        <v>500</v>
      </c>
      <c r="E18" s="76">
        <f>D18/D10</f>
        <v>0.5</v>
      </c>
      <c r="F18" s="120">
        <f>(H18-D18)/D18</f>
        <v>-0.1</v>
      </c>
      <c r="G18" s="121"/>
      <c r="H18" s="75">
        <f>SUM(H16:H17)</f>
        <v>450</v>
      </c>
      <c r="I18" s="76">
        <f>H18/H10</f>
        <v>0.35714285714285715</v>
      </c>
      <c r="J18" s="120">
        <f>(L18-H18)/H18</f>
        <v>0.027777777777777776</v>
      </c>
      <c r="K18" s="121"/>
      <c r="L18" s="75">
        <f>SUM(L16:L17)</f>
        <v>462.5</v>
      </c>
      <c r="M18" s="69">
        <f t="shared" si="0"/>
        <v>0.29132023179642225</v>
      </c>
      <c r="N18" s="120">
        <f>(P18-L18)/L18</f>
        <v>0.043243243243243246</v>
      </c>
      <c r="O18" s="121"/>
      <c r="P18" s="75">
        <f>SUM(P16:P17)</f>
        <v>482.5</v>
      </c>
      <c r="Q18" s="69">
        <f t="shared" si="1"/>
        <v>0.24120465352513726</v>
      </c>
      <c r="R18" s="120">
        <f>(T18-P18)/P18</f>
        <v>0.0727979274611399</v>
      </c>
      <c r="S18" s="121"/>
      <c r="T18" s="75">
        <f>SUM(T16:T17)</f>
        <v>517.625</v>
      </c>
      <c r="U18" s="69">
        <f>T18/$T$10</f>
        <v>0.214297186249068</v>
      </c>
      <c r="V18" s="70">
        <f t="shared" si="2"/>
        <v>0.03525</v>
      </c>
      <c r="W18" s="27"/>
    </row>
    <row r="19" spans="2:23" ht="15.75">
      <c r="B19" s="14"/>
      <c r="C19" s="21"/>
      <c r="D19" s="15"/>
      <c r="E19" s="16"/>
      <c r="F19" s="31"/>
      <c r="G19" s="16"/>
      <c r="H19" s="15"/>
      <c r="I19" s="16"/>
      <c r="J19" s="23"/>
      <c r="K19" s="34"/>
      <c r="L19" s="15"/>
      <c r="M19" s="16"/>
      <c r="N19" s="23"/>
      <c r="O19" s="34"/>
      <c r="P19" s="15"/>
      <c r="Q19" s="16"/>
      <c r="R19" s="23"/>
      <c r="S19" s="34"/>
      <c r="T19" s="15"/>
      <c r="U19" s="7"/>
      <c r="V19" s="18"/>
      <c r="W19" s="27"/>
    </row>
    <row r="20" spans="2:23" ht="15.75">
      <c r="B20" s="14" t="s">
        <v>15</v>
      </c>
      <c r="C20" s="21" t="s">
        <v>24</v>
      </c>
      <c r="D20" s="104">
        <f>D14/D18</f>
        <v>0.2</v>
      </c>
      <c r="E20" s="105"/>
      <c r="F20" s="31"/>
      <c r="G20" s="16"/>
      <c r="H20" s="104">
        <f>H14/H18</f>
        <v>0.5666666666666667</v>
      </c>
      <c r="I20" s="105"/>
      <c r="J20" s="23"/>
      <c r="K20" s="34"/>
      <c r="L20" s="104">
        <f>L14/L18</f>
        <v>0.9385945945945949</v>
      </c>
      <c r="M20" s="105"/>
      <c r="N20" s="23"/>
      <c r="O20" s="34"/>
      <c r="P20" s="104">
        <f>P14/P18</f>
        <v>1.528209326424871</v>
      </c>
      <c r="Q20" s="105"/>
      <c r="R20" s="23"/>
      <c r="S20" s="34"/>
      <c r="T20" s="104">
        <f>T14/T18</f>
        <v>1.918967437816953</v>
      </c>
      <c r="U20" s="105"/>
      <c r="V20" s="30">
        <f>(T20-D20)/D20</f>
        <v>8.594837189084764</v>
      </c>
      <c r="W20" s="28"/>
    </row>
    <row r="21" spans="2:23" ht="16.5" thickBot="1">
      <c r="B21" s="6"/>
      <c r="C21" s="22"/>
      <c r="D21" s="8"/>
      <c r="E21" s="9"/>
      <c r="F21" s="32"/>
      <c r="G21" s="33"/>
      <c r="H21" s="8"/>
      <c r="I21" s="9"/>
      <c r="J21" s="24"/>
      <c r="K21" s="9"/>
      <c r="L21" s="8"/>
      <c r="M21" s="9"/>
      <c r="N21" s="24"/>
      <c r="O21" s="9"/>
      <c r="P21" s="8"/>
      <c r="Q21" s="9"/>
      <c r="R21" s="24"/>
      <c r="S21" s="9"/>
      <c r="T21" s="8"/>
      <c r="U21" s="9"/>
      <c r="V21" s="17"/>
      <c r="W21" s="29"/>
    </row>
    <row r="22" spans="2:22" ht="15.75">
      <c r="B22" s="39"/>
      <c r="C22" s="40"/>
      <c r="D22" s="29"/>
      <c r="E22" s="29"/>
      <c r="F22" s="29"/>
      <c r="G22" s="29"/>
      <c r="H22" s="29"/>
      <c r="I22" s="29"/>
      <c r="J22" s="29"/>
      <c r="K22" s="29"/>
      <c r="L22" s="29"/>
      <c r="M22" s="29"/>
      <c r="N22" s="29"/>
      <c r="O22" s="29"/>
      <c r="P22" s="29"/>
      <c r="Q22" s="25"/>
      <c r="R22" s="25"/>
      <c r="S22" s="25"/>
      <c r="T22" s="25"/>
      <c r="U22" s="25"/>
      <c r="V22" s="38"/>
    </row>
    <row r="23" spans="2:22" ht="27.75" customHeight="1">
      <c r="B23" s="112" t="s">
        <v>33</v>
      </c>
      <c r="C23" s="113"/>
      <c r="D23" s="113"/>
      <c r="E23" s="113"/>
      <c r="F23" s="113"/>
      <c r="G23" s="113"/>
      <c r="H23" s="113"/>
      <c r="I23" s="113"/>
      <c r="J23" s="113"/>
      <c r="K23" s="113"/>
      <c r="L23" s="113"/>
      <c r="M23" s="113"/>
      <c r="N23" s="113"/>
      <c r="O23" s="113"/>
      <c r="P23" s="113"/>
      <c r="Q23" s="113"/>
      <c r="R23" s="113"/>
      <c r="S23" s="113"/>
      <c r="T23" s="113"/>
      <c r="U23" s="113"/>
      <c r="V23" s="114"/>
    </row>
    <row r="24" spans="2:22" ht="37.5" customHeight="1">
      <c r="B24" s="115"/>
      <c r="C24" s="113"/>
      <c r="D24" s="113"/>
      <c r="E24" s="113"/>
      <c r="F24" s="113"/>
      <c r="G24" s="113"/>
      <c r="H24" s="113"/>
      <c r="I24" s="113"/>
      <c r="J24" s="113"/>
      <c r="K24" s="113"/>
      <c r="L24" s="113"/>
      <c r="M24" s="113"/>
      <c r="N24" s="113"/>
      <c r="O24" s="113"/>
      <c r="P24" s="113"/>
      <c r="Q24" s="113"/>
      <c r="R24" s="113"/>
      <c r="S24" s="113"/>
      <c r="T24" s="113"/>
      <c r="U24" s="113"/>
      <c r="V24" s="114"/>
    </row>
    <row r="25" spans="2:22" ht="16.5" thickBot="1">
      <c r="B25" s="41"/>
      <c r="C25" s="42"/>
      <c r="D25" s="43"/>
      <c r="E25" s="43"/>
      <c r="F25" s="43"/>
      <c r="G25" s="43"/>
      <c r="H25" s="43"/>
      <c r="I25" s="43"/>
      <c r="J25" s="43"/>
      <c r="K25" s="43"/>
      <c r="L25" s="43"/>
      <c r="M25" s="43"/>
      <c r="N25" s="43"/>
      <c r="O25" s="43"/>
      <c r="P25" s="43"/>
      <c r="Q25" s="44"/>
      <c r="R25" s="44"/>
      <c r="S25" s="44"/>
      <c r="T25" s="44"/>
      <c r="U25" s="44"/>
      <c r="V25" s="45"/>
    </row>
    <row r="26" spans="2:16" ht="15.75">
      <c r="B26" s="1"/>
      <c r="C26" s="3"/>
      <c r="D26" s="4"/>
      <c r="E26" s="4"/>
      <c r="F26" s="4"/>
      <c r="G26" s="4"/>
      <c r="H26" s="4"/>
      <c r="I26" s="4"/>
      <c r="J26" s="4"/>
      <c r="K26" s="4"/>
      <c r="L26" s="4"/>
      <c r="M26" s="4"/>
      <c r="N26" s="4"/>
      <c r="O26" s="4"/>
      <c r="P26" s="4"/>
    </row>
    <row r="27" spans="2:16" ht="15.75">
      <c r="B27" s="1"/>
      <c r="C27" s="3"/>
      <c r="D27" s="4"/>
      <c r="E27" s="4"/>
      <c r="F27" s="4"/>
      <c r="G27" s="4"/>
      <c r="H27" s="4"/>
      <c r="I27" s="4"/>
      <c r="J27" s="4"/>
      <c r="K27" s="4"/>
      <c r="L27" s="4"/>
      <c r="M27" s="4"/>
      <c r="N27" s="4"/>
      <c r="O27" s="4"/>
      <c r="P27" s="4"/>
    </row>
    <row r="28" spans="2:16" ht="15.75">
      <c r="B28" s="1"/>
      <c r="C28" s="3"/>
      <c r="D28" s="4"/>
      <c r="E28" s="4"/>
      <c r="F28" s="4"/>
      <c r="G28" s="4"/>
      <c r="H28" s="4"/>
      <c r="I28" s="4"/>
      <c r="J28" s="4"/>
      <c r="K28" s="4"/>
      <c r="L28" s="4"/>
      <c r="M28" s="4"/>
      <c r="N28" s="4"/>
      <c r="O28" s="4"/>
      <c r="P28" s="4"/>
    </row>
    <row r="29" spans="2:16" ht="15.75">
      <c r="B29" s="1"/>
      <c r="C29" s="3"/>
      <c r="D29" s="4"/>
      <c r="E29" s="4"/>
      <c r="F29" s="4"/>
      <c r="G29" s="4"/>
      <c r="H29" s="4"/>
      <c r="I29" s="4"/>
      <c r="J29" s="4"/>
      <c r="K29" s="4"/>
      <c r="L29" s="4"/>
      <c r="M29" s="4"/>
      <c r="N29" s="4"/>
      <c r="O29" s="4"/>
      <c r="P29" s="4"/>
    </row>
    <row r="30" spans="2:16" ht="15.75">
      <c r="B30" s="1"/>
      <c r="C30" s="3"/>
      <c r="D30" s="4"/>
      <c r="E30" s="4"/>
      <c r="F30" s="4"/>
      <c r="G30" s="4"/>
      <c r="H30" s="4"/>
      <c r="I30" s="4"/>
      <c r="J30" s="4"/>
      <c r="K30" s="4"/>
      <c r="L30" s="4"/>
      <c r="M30" s="4"/>
      <c r="N30" s="4"/>
      <c r="O30" s="4"/>
      <c r="P30" s="4"/>
    </row>
    <row r="31" spans="2:16" ht="15.75">
      <c r="B31" s="1"/>
      <c r="C31" s="3"/>
      <c r="D31" s="4"/>
      <c r="E31" s="4"/>
      <c r="F31" s="4"/>
      <c r="G31" s="4"/>
      <c r="H31" s="4"/>
      <c r="I31" s="4"/>
      <c r="J31" s="4"/>
      <c r="K31" s="4"/>
      <c r="L31" s="4"/>
      <c r="M31" s="4"/>
      <c r="N31" s="4"/>
      <c r="O31" s="4"/>
      <c r="P31" s="4"/>
    </row>
    <row r="32" spans="2:16" ht="15.75">
      <c r="B32" s="1"/>
      <c r="C32" s="3"/>
      <c r="D32" s="4"/>
      <c r="E32" s="4"/>
      <c r="F32" s="4"/>
      <c r="G32" s="4"/>
      <c r="H32" s="4"/>
      <c r="I32" s="4"/>
      <c r="J32" s="4"/>
      <c r="K32" s="4"/>
      <c r="L32" s="4"/>
      <c r="M32" s="4"/>
      <c r="N32" s="4"/>
      <c r="O32" s="4"/>
      <c r="P32" s="4"/>
    </row>
    <row r="33" spans="2:16" ht="15.75">
      <c r="B33" s="1"/>
      <c r="C33" s="3"/>
      <c r="D33" s="4"/>
      <c r="E33" s="4"/>
      <c r="F33" s="4"/>
      <c r="G33" s="4"/>
      <c r="H33" s="4"/>
      <c r="I33" s="4"/>
      <c r="J33" s="4"/>
      <c r="K33" s="4"/>
      <c r="L33" s="4"/>
      <c r="M33" s="4"/>
      <c r="N33" s="4"/>
      <c r="O33" s="4"/>
      <c r="P33" s="4"/>
    </row>
    <row r="34" spans="2:16" ht="15.75">
      <c r="B34" s="1"/>
      <c r="C34" s="3"/>
      <c r="D34" s="4"/>
      <c r="E34" s="4"/>
      <c r="F34" s="4"/>
      <c r="G34" s="4"/>
      <c r="H34" s="4"/>
      <c r="I34" s="4"/>
      <c r="J34" s="4"/>
      <c r="K34" s="4"/>
      <c r="L34" s="4"/>
      <c r="M34" s="4"/>
      <c r="N34" s="4"/>
      <c r="O34" s="4"/>
      <c r="P34" s="4"/>
    </row>
    <row r="35" spans="2:16" ht="15.75">
      <c r="B35" s="1"/>
      <c r="C35" s="3"/>
      <c r="D35" s="4"/>
      <c r="E35" s="4"/>
      <c r="F35" s="4"/>
      <c r="G35" s="4"/>
      <c r="H35" s="4"/>
      <c r="I35" s="4"/>
      <c r="J35" s="4"/>
      <c r="K35" s="4"/>
      <c r="L35" s="4"/>
      <c r="M35" s="4"/>
      <c r="N35" s="4"/>
      <c r="O35" s="4"/>
      <c r="P35" s="4"/>
    </row>
    <row r="36" spans="2:3" ht="15.75">
      <c r="B36" s="1"/>
      <c r="C36" s="3"/>
    </row>
  </sheetData>
  <mergeCells count="46">
    <mergeCell ref="N18:O18"/>
    <mergeCell ref="N17:O17"/>
    <mergeCell ref="N16:O16"/>
    <mergeCell ref="R16:S16"/>
    <mergeCell ref="R17:S17"/>
    <mergeCell ref="R18:S18"/>
    <mergeCell ref="F16:G16"/>
    <mergeCell ref="F17:G17"/>
    <mergeCell ref="F18:G18"/>
    <mergeCell ref="J16:K16"/>
    <mergeCell ref="J17:K17"/>
    <mergeCell ref="J18:K18"/>
    <mergeCell ref="V7:V8"/>
    <mergeCell ref="B23:V24"/>
    <mergeCell ref="F7:G7"/>
    <mergeCell ref="J7:K7"/>
    <mergeCell ref="N7:O7"/>
    <mergeCell ref="R7:S7"/>
    <mergeCell ref="F14:G14"/>
    <mergeCell ref="F13:G13"/>
    <mergeCell ref="F12:G12"/>
    <mergeCell ref="J12:K12"/>
    <mergeCell ref="T20:U20"/>
    <mergeCell ref="J13:K13"/>
    <mergeCell ref="J14:K14"/>
    <mergeCell ref="L7:M7"/>
    <mergeCell ref="N13:O13"/>
    <mergeCell ref="N14:O14"/>
    <mergeCell ref="R12:S12"/>
    <mergeCell ref="R13:S13"/>
    <mergeCell ref="R14:S14"/>
    <mergeCell ref="N12:O12"/>
    <mergeCell ref="D20:E20"/>
    <mergeCell ref="H20:I20"/>
    <mergeCell ref="L20:M20"/>
    <mergeCell ref="P20:Q20"/>
    <mergeCell ref="B2:V2"/>
    <mergeCell ref="P7:Q7"/>
    <mergeCell ref="B3:V3"/>
    <mergeCell ref="B5:V5"/>
    <mergeCell ref="B4:V4"/>
    <mergeCell ref="B6:V6"/>
    <mergeCell ref="D7:E7"/>
    <mergeCell ref="H7:I7"/>
    <mergeCell ref="T7:U7"/>
    <mergeCell ref="B7:C8"/>
  </mergeCells>
  <printOptions/>
  <pageMargins left="0.5" right="0.5" top="1" bottom="1" header="0.5" footer="0.5"/>
  <pageSetup horizontalDpi="300" verticalDpi="300" orientation="landscape" scale="65" r:id="rId2"/>
  <ignoredErrors>
    <ignoredError sqref="T12 P12 L12 H12" formula="1"/>
  </ignoredErrors>
  <drawing r:id="rId1"/>
</worksheet>
</file>

<file path=xl/worksheets/sheet2.xml><?xml version="1.0" encoding="utf-8"?>
<worksheet xmlns="http://schemas.openxmlformats.org/spreadsheetml/2006/main" xmlns:r="http://schemas.openxmlformats.org/officeDocument/2006/relationships">
  <dimension ref="B3:W37"/>
  <sheetViews>
    <sheetView zoomScale="75" zoomScaleNormal="75" workbookViewId="0" topLeftCell="B1">
      <selection activeCell="B5" sqref="B5:V5"/>
    </sheetView>
  </sheetViews>
  <sheetFormatPr defaultColWidth="9.140625" defaultRowHeight="12.75"/>
  <cols>
    <col min="2" max="2" width="26.00390625" style="0" customWidth="1"/>
    <col min="3" max="3" width="7.7109375" style="2" customWidth="1"/>
    <col min="4" max="4" width="8.28125" style="2" customWidth="1"/>
    <col min="5" max="5" width="6.7109375" style="2" customWidth="1"/>
    <col min="6" max="7" width="8.7109375" style="2" customWidth="1"/>
    <col min="8" max="8" width="8.57421875" style="2" customWidth="1"/>
    <col min="9" max="9" width="6.28125" style="2" customWidth="1"/>
    <col min="10" max="10" width="8.57421875" style="2" customWidth="1"/>
    <col min="11" max="11" width="8.00390625" style="2" customWidth="1"/>
    <col min="12" max="12" width="7.8515625" style="2" customWidth="1"/>
    <col min="13" max="13" width="6.8515625" style="2" customWidth="1"/>
    <col min="14" max="14" width="8.7109375" style="2" customWidth="1"/>
    <col min="15" max="15" width="7.57421875" style="2" customWidth="1"/>
    <col min="16" max="16" width="8.421875" style="2" customWidth="1"/>
    <col min="17" max="17" width="5.8515625" style="0" customWidth="1"/>
    <col min="18" max="18" width="7.57421875" style="0" customWidth="1"/>
    <col min="19" max="19" width="7.7109375" style="0" customWidth="1"/>
    <col min="20" max="20" width="8.421875" style="0" customWidth="1"/>
    <col min="21" max="21" width="6.7109375" style="0" customWidth="1"/>
    <col min="22" max="22" width="12.00390625" style="0" customWidth="1"/>
  </cols>
  <sheetData>
    <row r="2" ht="13.5" thickBot="1"/>
    <row r="3" spans="2:22" ht="12.75">
      <c r="B3" s="85"/>
      <c r="C3" s="86"/>
      <c r="D3" s="86"/>
      <c r="E3" s="86"/>
      <c r="F3" s="86"/>
      <c r="G3" s="86"/>
      <c r="H3" s="86"/>
      <c r="I3" s="86"/>
      <c r="J3" s="86"/>
      <c r="K3" s="86"/>
      <c r="L3" s="86"/>
      <c r="M3" s="86"/>
      <c r="N3" s="86"/>
      <c r="O3" s="86"/>
      <c r="P3" s="86"/>
      <c r="Q3" s="86"/>
      <c r="R3" s="86"/>
      <c r="S3" s="86"/>
      <c r="T3" s="86"/>
      <c r="U3" s="86"/>
      <c r="V3" s="87"/>
    </row>
    <row r="4" spans="2:22" ht="23.25">
      <c r="B4" s="122" t="s">
        <v>32</v>
      </c>
      <c r="C4" s="123"/>
      <c r="D4" s="123"/>
      <c r="E4" s="123"/>
      <c r="F4" s="123"/>
      <c r="G4" s="123"/>
      <c r="H4" s="123"/>
      <c r="I4" s="123"/>
      <c r="J4" s="123"/>
      <c r="K4" s="123"/>
      <c r="L4" s="123"/>
      <c r="M4" s="123"/>
      <c r="N4" s="123"/>
      <c r="O4" s="123"/>
      <c r="P4" s="123"/>
      <c r="Q4" s="123"/>
      <c r="R4" s="123"/>
      <c r="S4" s="123"/>
      <c r="T4" s="123"/>
      <c r="U4" s="123"/>
      <c r="V4" s="124"/>
    </row>
    <row r="5" spans="2:22" ht="12.75">
      <c r="B5" s="96" t="s">
        <v>35</v>
      </c>
      <c r="C5" s="97"/>
      <c r="D5" s="97"/>
      <c r="E5" s="97"/>
      <c r="F5" s="97"/>
      <c r="G5" s="97"/>
      <c r="H5" s="97"/>
      <c r="I5" s="97"/>
      <c r="J5" s="97"/>
      <c r="K5" s="97"/>
      <c r="L5" s="97"/>
      <c r="M5" s="97"/>
      <c r="N5" s="97"/>
      <c r="O5" s="97"/>
      <c r="P5" s="97"/>
      <c r="Q5" s="97"/>
      <c r="R5" s="97"/>
      <c r="S5" s="97"/>
      <c r="T5" s="97"/>
      <c r="U5" s="97"/>
      <c r="V5" s="98"/>
    </row>
    <row r="6" spans="2:22" ht="15.75">
      <c r="B6" s="93" t="s">
        <v>30</v>
      </c>
      <c r="C6" s="94"/>
      <c r="D6" s="94"/>
      <c r="E6" s="94"/>
      <c r="F6" s="94"/>
      <c r="G6" s="94"/>
      <c r="H6" s="94"/>
      <c r="I6" s="94"/>
      <c r="J6" s="94"/>
      <c r="K6" s="94"/>
      <c r="L6" s="94"/>
      <c r="M6" s="94"/>
      <c r="N6" s="94"/>
      <c r="O6" s="94"/>
      <c r="P6" s="94"/>
      <c r="Q6" s="94"/>
      <c r="R6" s="94"/>
      <c r="S6" s="94"/>
      <c r="T6" s="94"/>
      <c r="U6" s="94"/>
      <c r="V6" s="95"/>
    </row>
    <row r="7" spans="2:22" ht="13.5" thickBot="1">
      <c r="B7" s="99"/>
      <c r="C7" s="100"/>
      <c r="D7" s="100"/>
      <c r="E7" s="100"/>
      <c r="F7" s="100"/>
      <c r="G7" s="100"/>
      <c r="H7" s="100"/>
      <c r="I7" s="100"/>
      <c r="J7" s="100"/>
      <c r="K7" s="100"/>
      <c r="L7" s="100"/>
      <c r="M7" s="100"/>
      <c r="N7" s="100"/>
      <c r="O7" s="100"/>
      <c r="P7" s="100"/>
      <c r="Q7" s="100"/>
      <c r="R7" s="100"/>
      <c r="S7" s="100"/>
      <c r="T7" s="100"/>
      <c r="U7" s="100"/>
      <c r="V7" s="101"/>
    </row>
    <row r="8" spans="2:23" ht="20.25" customHeight="1" thickBot="1">
      <c r="B8" s="102" t="s">
        <v>26</v>
      </c>
      <c r="C8" s="103"/>
      <c r="D8" s="88" t="s">
        <v>27</v>
      </c>
      <c r="E8" s="89"/>
      <c r="F8" s="116" t="s">
        <v>3</v>
      </c>
      <c r="G8" s="117"/>
      <c r="H8" s="88" t="s">
        <v>1</v>
      </c>
      <c r="I8" s="89"/>
      <c r="J8" s="116" t="s">
        <v>3</v>
      </c>
      <c r="K8" s="117"/>
      <c r="L8" s="88" t="s">
        <v>2</v>
      </c>
      <c r="M8" s="89"/>
      <c r="N8" s="116" t="s">
        <v>3</v>
      </c>
      <c r="O8" s="117"/>
      <c r="P8" s="88" t="s">
        <v>4</v>
      </c>
      <c r="Q8" s="89"/>
      <c r="R8" s="116" t="s">
        <v>3</v>
      </c>
      <c r="S8" s="117"/>
      <c r="T8" s="88" t="s">
        <v>5</v>
      </c>
      <c r="U8" s="89"/>
      <c r="V8" s="110" t="s">
        <v>25</v>
      </c>
      <c r="W8" s="25"/>
    </row>
    <row r="9" spans="2:23" ht="25.5" customHeight="1" thickBot="1">
      <c r="B9" s="83"/>
      <c r="C9" s="84"/>
      <c r="D9" s="49" t="s">
        <v>11</v>
      </c>
      <c r="E9" s="50" t="s">
        <v>10</v>
      </c>
      <c r="F9" s="47" t="s">
        <v>28</v>
      </c>
      <c r="G9" s="48" t="s">
        <v>29</v>
      </c>
      <c r="H9" s="49" t="s">
        <v>11</v>
      </c>
      <c r="I9" s="50" t="s">
        <v>10</v>
      </c>
      <c r="J9" s="47" t="s">
        <v>28</v>
      </c>
      <c r="K9" s="48" t="s">
        <v>29</v>
      </c>
      <c r="L9" s="49" t="s">
        <v>11</v>
      </c>
      <c r="M9" s="50" t="s">
        <v>10</v>
      </c>
      <c r="N9" s="47" t="s">
        <v>28</v>
      </c>
      <c r="O9" s="48" t="s">
        <v>29</v>
      </c>
      <c r="P9" s="49" t="s">
        <v>11</v>
      </c>
      <c r="Q9" s="50" t="s">
        <v>10</v>
      </c>
      <c r="R9" s="47" t="s">
        <v>28</v>
      </c>
      <c r="S9" s="48" t="s">
        <v>29</v>
      </c>
      <c r="T9" s="49" t="s">
        <v>11</v>
      </c>
      <c r="U9" s="50" t="s">
        <v>10</v>
      </c>
      <c r="V9" s="111"/>
      <c r="W9" s="25"/>
    </row>
    <row r="10" spans="2:23" ht="12.75">
      <c r="B10" s="10"/>
      <c r="C10" s="19"/>
      <c r="D10" s="11"/>
      <c r="E10" s="12"/>
      <c r="F10" s="19"/>
      <c r="G10" s="12"/>
      <c r="H10" s="11"/>
      <c r="I10" s="12"/>
      <c r="J10" s="19"/>
      <c r="K10" s="12"/>
      <c r="L10" s="11"/>
      <c r="M10" s="12"/>
      <c r="N10" s="19"/>
      <c r="O10" s="12"/>
      <c r="P10" s="11"/>
      <c r="Q10" s="12"/>
      <c r="R10" s="19"/>
      <c r="S10" s="12"/>
      <c r="T10" s="11"/>
      <c r="U10" s="12"/>
      <c r="V10" s="13"/>
      <c r="W10" s="26"/>
    </row>
    <row r="11" spans="2:23" ht="15.75">
      <c r="B11" s="5" t="s">
        <v>0</v>
      </c>
      <c r="C11" s="20" t="s">
        <v>16</v>
      </c>
      <c r="D11" s="80">
        <v>90</v>
      </c>
      <c r="E11" s="57">
        <f>D11/$D$11</f>
        <v>1</v>
      </c>
      <c r="F11" s="59">
        <v>0.2</v>
      </c>
      <c r="G11" s="60">
        <v>0.05</v>
      </c>
      <c r="H11" s="63">
        <f>(D11*(1+F11))*(1+G11)</f>
        <v>113.4</v>
      </c>
      <c r="I11" s="57">
        <f>H11/H11</f>
        <v>1</v>
      </c>
      <c r="J11" s="59">
        <v>0.2</v>
      </c>
      <c r="K11" s="60">
        <v>0.05</v>
      </c>
      <c r="L11" s="63">
        <f>(H11*(1+J11))*(1+K11)</f>
        <v>142.88400000000001</v>
      </c>
      <c r="M11" s="57">
        <f>L11/$L$11</f>
        <v>1</v>
      </c>
      <c r="N11" s="59">
        <v>0.2</v>
      </c>
      <c r="O11" s="60">
        <v>0.05</v>
      </c>
      <c r="P11" s="63">
        <f>(L11*(1+N11))*(1+O11)</f>
        <v>180.03384000000003</v>
      </c>
      <c r="Q11" s="57">
        <f>P11/$P$11</f>
        <v>1</v>
      </c>
      <c r="R11" s="59">
        <v>0.15</v>
      </c>
      <c r="S11" s="60">
        <v>0.05</v>
      </c>
      <c r="T11" s="63">
        <f>(P11*(1+R11))*(1+S11)</f>
        <v>217.3908618</v>
      </c>
      <c r="U11" s="57">
        <f>T11/$T$11</f>
        <v>1</v>
      </c>
      <c r="V11" s="64">
        <f>(T11-D11)/D11</f>
        <v>1.41545402</v>
      </c>
      <c r="W11" s="35"/>
    </row>
    <row r="12" spans="2:23" ht="16.5" thickBot="1">
      <c r="B12" s="53" t="s">
        <v>6</v>
      </c>
      <c r="C12" s="54" t="s">
        <v>17</v>
      </c>
      <c r="D12" s="65">
        <v>35</v>
      </c>
      <c r="E12" s="58">
        <f>D12/$D$11</f>
        <v>0.3888888888888889</v>
      </c>
      <c r="F12" s="61">
        <f>F11</f>
        <v>0.2</v>
      </c>
      <c r="G12" s="62">
        <v>0</v>
      </c>
      <c r="H12" s="66">
        <f>(D12*(1+F12))*(1+G12)</f>
        <v>42</v>
      </c>
      <c r="I12" s="58">
        <f>H12/$H$11</f>
        <v>0.37037037037037035</v>
      </c>
      <c r="J12" s="61">
        <f>J11</f>
        <v>0.2</v>
      </c>
      <c r="K12" s="62">
        <v>0</v>
      </c>
      <c r="L12" s="66">
        <f>(H12*(1+J12))*(1+K12)</f>
        <v>50.4</v>
      </c>
      <c r="M12" s="58">
        <f>L12/$L$11</f>
        <v>0.3527336860670194</v>
      </c>
      <c r="N12" s="61">
        <f>N11</f>
        <v>0.2</v>
      </c>
      <c r="O12" s="62">
        <v>-0.05</v>
      </c>
      <c r="P12" s="66">
        <f>(L12*(1+N12))*(1+O12)</f>
        <v>57.455999999999996</v>
      </c>
      <c r="Q12" s="58">
        <f>P12/$P$11</f>
        <v>0.31914000167968415</v>
      </c>
      <c r="R12" s="61">
        <f>R11</f>
        <v>0.15</v>
      </c>
      <c r="S12" s="62">
        <v>0</v>
      </c>
      <c r="T12" s="66">
        <f>(P12*(1+R12))*(1+S12)</f>
        <v>66.0744</v>
      </c>
      <c r="U12" s="58">
        <f>T12/$T$11</f>
        <v>0.3039428587425564</v>
      </c>
      <c r="V12" s="67">
        <f>(T12-D12)/D12</f>
        <v>0.88784</v>
      </c>
      <c r="W12" s="35"/>
    </row>
    <row r="13" spans="2:23" ht="16.5" thickTop="1">
      <c r="B13" s="51" t="s">
        <v>7</v>
      </c>
      <c r="C13" s="52" t="s">
        <v>18</v>
      </c>
      <c r="D13" s="68">
        <f>D11-D12</f>
        <v>55</v>
      </c>
      <c r="E13" s="69">
        <f>D13/$D$11</f>
        <v>0.6111111111111112</v>
      </c>
      <c r="F13" s="108">
        <f>(H13-D13)/D13</f>
        <v>0.29818181818181827</v>
      </c>
      <c r="G13" s="109"/>
      <c r="H13" s="68">
        <f>H11-H12</f>
        <v>71.4</v>
      </c>
      <c r="I13" s="69">
        <f>H13/$H$11</f>
        <v>0.6296296296296297</v>
      </c>
      <c r="J13" s="108">
        <f>(L13-H13)/H13</f>
        <v>0.2952941176470588</v>
      </c>
      <c r="K13" s="109"/>
      <c r="L13" s="68">
        <f>L11-L12</f>
        <v>92.48400000000001</v>
      </c>
      <c r="M13" s="69">
        <f>L13/$L$11</f>
        <v>0.6472663139329806</v>
      </c>
      <c r="N13" s="108">
        <f>(P13-L13)/L13</f>
        <v>0.32539509536784766</v>
      </c>
      <c r="O13" s="109"/>
      <c r="P13" s="68">
        <f>P11-P12</f>
        <v>122.57784000000004</v>
      </c>
      <c r="Q13" s="69">
        <f>P13/$P$11</f>
        <v>0.6808599983203159</v>
      </c>
      <c r="R13" s="108">
        <f>(T13-P13)/P13</f>
        <v>0.23445201677562574</v>
      </c>
      <c r="S13" s="109"/>
      <c r="T13" s="68">
        <f>T11-T12</f>
        <v>151.3164618</v>
      </c>
      <c r="U13" s="69">
        <f>T13/$T$11</f>
        <v>0.6960571412574437</v>
      </c>
      <c r="V13" s="70">
        <f>(T13-D13)/D13</f>
        <v>1.7512083963636367</v>
      </c>
      <c r="W13" s="35"/>
    </row>
    <row r="14" spans="2:23" ht="16.5" thickBot="1">
      <c r="B14" s="53" t="s">
        <v>8</v>
      </c>
      <c r="C14" s="54" t="s">
        <v>19</v>
      </c>
      <c r="D14" s="65">
        <v>50</v>
      </c>
      <c r="E14" s="58">
        <f>D14/$D$11</f>
        <v>0.5555555555555556</v>
      </c>
      <c r="F14" s="106">
        <v>0</v>
      </c>
      <c r="G14" s="107"/>
      <c r="H14" s="66">
        <f>D14*(1+F14)</f>
        <v>50</v>
      </c>
      <c r="I14" s="58">
        <f>H14/$H$11</f>
        <v>0.4409171075837742</v>
      </c>
      <c r="J14" s="106">
        <v>0.1</v>
      </c>
      <c r="K14" s="107"/>
      <c r="L14" s="66">
        <f>H14*(1+J14)</f>
        <v>55.00000000000001</v>
      </c>
      <c r="M14" s="58">
        <f>L14/$L$11</f>
        <v>0.3849276336048823</v>
      </c>
      <c r="N14" s="106">
        <v>0</v>
      </c>
      <c r="O14" s="107"/>
      <c r="P14" s="66">
        <f>L14*(1+N14)</f>
        <v>55.00000000000001</v>
      </c>
      <c r="Q14" s="58">
        <f>P14/$P$11</f>
        <v>0.30549812190863673</v>
      </c>
      <c r="R14" s="106">
        <v>0.1</v>
      </c>
      <c r="S14" s="107"/>
      <c r="T14" s="66">
        <f>P14*(1+R14)</f>
        <v>60.500000000000014</v>
      </c>
      <c r="U14" s="58">
        <f>T14/$T$11</f>
        <v>0.2783005665420294</v>
      </c>
      <c r="V14" s="67">
        <f>(T14-D14)/D14</f>
        <v>0.2100000000000003</v>
      </c>
      <c r="W14" s="35"/>
    </row>
    <row r="15" spans="2:23" ht="16.5" thickTop="1">
      <c r="B15" s="51" t="s">
        <v>9</v>
      </c>
      <c r="C15" s="52" t="s">
        <v>20</v>
      </c>
      <c r="D15" s="68">
        <f>D13-D14</f>
        <v>5</v>
      </c>
      <c r="E15" s="69">
        <f>D15/$D$11</f>
        <v>0.05555555555555555</v>
      </c>
      <c r="F15" s="108">
        <f>(H15-D15)/D15</f>
        <v>3.280000000000001</v>
      </c>
      <c r="G15" s="109"/>
      <c r="H15" s="68">
        <f>H13-H14</f>
        <v>21.400000000000006</v>
      </c>
      <c r="I15" s="69">
        <f>H15/$H$11</f>
        <v>0.18871252204585542</v>
      </c>
      <c r="J15" s="108">
        <f>(L15-H15)/H15</f>
        <v>0.7515887850467285</v>
      </c>
      <c r="K15" s="109"/>
      <c r="L15" s="68">
        <f>L13-L14</f>
        <v>37.484</v>
      </c>
      <c r="M15" s="69">
        <f>L15/$L$11</f>
        <v>0.2623386803280983</v>
      </c>
      <c r="N15" s="108">
        <f>(P15-L15)/L15</f>
        <v>0.8028449471774634</v>
      </c>
      <c r="O15" s="109"/>
      <c r="P15" s="68">
        <f>P13-P14</f>
        <v>67.57784000000004</v>
      </c>
      <c r="Q15" s="69">
        <f>P15/$P$11</f>
        <v>0.37536187641167923</v>
      </c>
      <c r="R15" s="108">
        <f>(T15-P15)/P15</f>
        <v>0.3438793219789201</v>
      </c>
      <c r="S15" s="109"/>
      <c r="T15" s="81">
        <f>T13-T14</f>
        <v>90.8164618</v>
      </c>
      <c r="U15" s="69">
        <f>T15/$T$11</f>
        <v>0.4177565747154143</v>
      </c>
      <c r="V15" s="70">
        <f>(T15-D15)/D15</f>
        <v>17.16329236</v>
      </c>
      <c r="W15" s="35"/>
    </row>
    <row r="16" spans="2:23" ht="15.75">
      <c r="B16" s="14"/>
      <c r="C16" s="21"/>
      <c r="D16" s="71"/>
      <c r="E16" s="72"/>
      <c r="F16" s="56"/>
      <c r="G16" s="72"/>
      <c r="H16" s="71"/>
      <c r="I16" s="72"/>
      <c r="J16" s="73"/>
      <c r="K16" s="74"/>
      <c r="L16" s="71"/>
      <c r="M16" s="57"/>
      <c r="N16" s="73"/>
      <c r="O16" s="74"/>
      <c r="P16" s="71"/>
      <c r="Q16" s="57"/>
      <c r="R16" s="73"/>
      <c r="S16" s="74"/>
      <c r="T16" s="71"/>
      <c r="U16" s="57"/>
      <c r="V16" s="64"/>
      <c r="W16" s="35"/>
    </row>
    <row r="17" spans="2:23" ht="15.75">
      <c r="B17" s="14" t="s">
        <v>12</v>
      </c>
      <c r="C17" s="21" t="s">
        <v>21</v>
      </c>
      <c r="D17" s="71">
        <f>D11*E17</f>
        <v>22.5</v>
      </c>
      <c r="E17" s="82">
        <v>0.25</v>
      </c>
      <c r="F17" s="118">
        <v>-0.2</v>
      </c>
      <c r="G17" s="119"/>
      <c r="H17" s="63">
        <f>D17*(1+F17)</f>
        <v>18</v>
      </c>
      <c r="I17" s="72">
        <f>H17/$H$11</f>
        <v>0.15873015873015872</v>
      </c>
      <c r="J17" s="118">
        <v>0</v>
      </c>
      <c r="K17" s="119"/>
      <c r="L17" s="63">
        <f>H17*(1+J17)</f>
        <v>18</v>
      </c>
      <c r="M17" s="57">
        <f>L17/$L$11</f>
        <v>0.12597631645250693</v>
      </c>
      <c r="N17" s="118">
        <v>0.1</v>
      </c>
      <c r="O17" s="119"/>
      <c r="P17" s="63">
        <f>L17*(1+N17)</f>
        <v>19.8</v>
      </c>
      <c r="Q17" s="57">
        <f>P17/$P$11</f>
        <v>0.10997932388710921</v>
      </c>
      <c r="R17" s="118">
        <v>0.1</v>
      </c>
      <c r="S17" s="119"/>
      <c r="T17" s="63">
        <f>P17*(1+R17)</f>
        <v>21.78</v>
      </c>
      <c r="U17" s="57">
        <f>T17/$T$11</f>
        <v>0.10018820395513056</v>
      </c>
      <c r="V17" s="64">
        <f>(T17-D17)/D17</f>
        <v>-0.03199999999999995</v>
      </c>
      <c r="W17" s="35"/>
    </row>
    <row r="18" spans="2:23" ht="16.5" thickBot="1">
      <c r="B18" s="53" t="s">
        <v>13</v>
      </c>
      <c r="C18" s="54" t="s">
        <v>22</v>
      </c>
      <c r="D18" s="66">
        <f>E18*D11</f>
        <v>22.5</v>
      </c>
      <c r="E18" s="62">
        <v>0.25</v>
      </c>
      <c r="F18" s="106">
        <v>0</v>
      </c>
      <c r="G18" s="107"/>
      <c r="H18" s="66">
        <f>D18*(1+F18)</f>
        <v>22.5</v>
      </c>
      <c r="I18" s="58">
        <f>H18/H11</f>
        <v>0.1984126984126984</v>
      </c>
      <c r="J18" s="106">
        <v>0.05</v>
      </c>
      <c r="K18" s="107"/>
      <c r="L18" s="66">
        <f>H18*(1+J18)</f>
        <v>23.625</v>
      </c>
      <c r="M18" s="58">
        <f>L18/$L$11</f>
        <v>0.16534391534391532</v>
      </c>
      <c r="N18" s="106">
        <v>0</v>
      </c>
      <c r="O18" s="107"/>
      <c r="P18" s="66">
        <f>L18*(1+N18)</f>
        <v>23.625</v>
      </c>
      <c r="Q18" s="58">
        <f>P18/$P$11</f>
        <v>0.13122532963802802</v>
      </c>
      <c r="R18" s="106">
        <v>0.05</v>
      </c>
      <c r="S18" s="107"/>
      <c r="T18" s="66">
        <f>P18*(1+R18)</f>
        <v>24.806250000000002</v>
      </c>
      <c r="U18" s="58">
        <f>T18/$T$11</f>
        <v>0.11410898229393744</v>
      </c>
      <c r="V18" s="67">
        <f>(T18-D18)/D18</f>
        <v>0.10250000000000009</v>
      </c>
      <c r="W18" s="35"/>
    </row>
    <row r="19" spans="2:23" ht="16.5" thickTop="1">
      <c r="B19" s="55" t="s">
        <v>14</v>
      </c>
      <c r="C19" s="46" t="s">
        <v>23</v>
      </c>
      <c r="D19" s="75">
        <f>D17+D18</f>
        <v>45</v>
      </c>
      <c r="E19" s="76">
        <f>D19/D11</f>
        <v>0.5</v>
      </c>
      <c r="F19" s="120">
        <f>(H19-D19)/D19</f>
        <v>-0.1</v>
      </c>
      <c r="G19" s="121"/>
      <c r="H19" s="75">
        <f>SUM(H17:H18)</f>
        <v>40.5</v>
      </c>
      <c r="I19" s="76">
        <f>H19/H11</f>
        <v>0.35714285714285715</v>
      </c>
      <c r="J19" s="120">
        <f>(L19-H19)/H19</f>
        <v>0.027777777777777776</v>
      </c>
      <c r="K19" s="121"/>
      <c r="L19" s="75">
        <f>SUM(L17:L18)</f>
        <v>41.625</v>
      </c>
      <c r="M19" s="69">
        <f>L19/$L$11</f>
        <v>0.29132023179642225</v>
      </c>
      <c r="N19" s="120">
        <f>(P19-L19)/L19</f>
        <v>0.043243243243243176</v>
      </c>
      <c r="O19" s="121"/>
      <c r="P19" s="75">
        <f>SUM(P17:P18)</f>
        <v>43.425</v>
      </c>
      <c r="Q19" s="69">
        <f>P19/$P$11</f>
        <v>0.24120465352513723</v>
      </c>
      <c r="R19" s="120">
        <f>(T19-P19)/P19</f>
        <v>0.07279792746114012</v>
      </c>
      <c r="S19" s="121"/>
      <c r="T19" s="75">
        <f>SUM(T17:T18)</f>
        <v>46.58625000000001</v>
      </c>
      <c r="U19" s="69">
        <f>T19/$T$11</f>
        <v>0.21429718624906802</v>
      </c>
      <c r="V19" s="70">
        <f>(T19-D19)/D19</f>
        <v>0.03525000000000015</v>
      </c>
      <c r="W19" s="35"/>
    </row>
    <row r="20" spans="2:23" ht="15.75">
      <c r="B20" s="14"/>
      <c r="C20" s="21"/>
      <c r="D20" s="71"/>
      <c r="E20" s="72"/>
      <c r="F20" s="77"/>
      <c r="G20" s="72"/>
      <c r="H20" s="71"/>
      <c r="I20" s="72"/>
      <c r="J20" s="78"/>
      <c r="K20" s="74"/>
      <c r="L20" s="71"/>
      <c r="M20" s="72"/>
      <c r="N20" s="78"/>
      <c r="O20" s="74"/>
      <c r="P20" s="71"/>
      <c r="Q20" s="72"/>
      <c r="R20" s="78"/>
      <c r="S20" s="74"/>
      <c r="T20" s="71"/>
      <c r="U20" s="57"/>
      <c r="V20" s="79"/>
      <c r="W20" s="35"/>
    </row>
    <row r="21" spans="2:23" ht="15.75">
      <c r="B21" s="14" t="s">
        <v>15</v>
      </c>
      <c r="C21" s="21" t="s">
        <v>24</v>
      </c>
      <c r="D21" s="104">
        <f>D15/D19</f>
        <v>0.1111111111111111</v>
      </c>
      <c r="E21" s="105"/>
      <c r="F21" s="77"/>
      <c r="G21" s="72"/>
      <c r="H21" s="104">
        <f>H15/H19</f>
        <v>0.5283950617283952</v>
      </c>
      <c r="I21" s="105"/>
      <c r="J21" s="78"/>
      <c r="K21" s="74"/>
      <c r="L21" s="104">
        <f>L15/L19</f>
        <v>0.9005165165165165</v>
      </c>
      <c r="M21" s="105"/>
      <c r="N21" s="78"/>
      <c r="O21" s="74"/>
      <c r="P21" s="104">
        <f>P15/P19</f>
        <v>1.5561966609096152</v>
      </c>
      <c r="Q21" s="105"/>
      <c r="R21" s="78"/>
      <c r="S21" s="74"/>
      <c r="T21" s="104">
        <f>T15/T19</f>
        <v>1.949426317851297</v>
      </c>
      <c r="U21" s="105"/>
      <c r="V21" s="30">
        <f>(T21-D21)/D21</f>
        <v>16.544836860661672</v>
      </c>
      <c r="W21" s="28"/>
    </row>
    <row r="22" spans="2:23" ht="16.5" thickBot="1">
      <c r="B22" s="6"/>
      <c r="C22" s="22"/>
      <c r="D22" s="8"/>
      <c r="E22" s="9"/>
      <c r="F22" s="36"/>
      <c r="G22" s="37"/>
      <c r="H22" s="8"/>
      <c r="I22" s="9"/>
      <c r="J22" s="24"/>
      <c r="K22" s="9"/>
      <c r="L22" s="8"/>
      <c r="M22" s="9"/>
      <c r="N22" s="24"/>
      <c r="O22" s="9"/>
      <c r="P22" s="8"/>
      <c r="Q22" s="9"/>
      <c r="R22" s="24"/>
      <c r="S22" s="9"/>
      <c r="T22" s="8"/>
      <c r="U22" s="9"/>
      <c r="V22" s="17"/>
      <c r="W22" s="29"/>
    </row>
    <row r="23" spans="2:22" ht="15.75">
      <c r="B23" s="39"/>
      <c r="C23" s="40"/>
      <c r="D23" s="29"/>
      <c r="E23" s="29"/>
      <c r="F23" s="29"/>
      <c r="G23" s="29"/>
      <c r="H23" s="29"/>
      <c r="I23" s="29"/>
      <c r="J23" s="29"/>
      <c r="K23" s="29"/>
      <c r="L23" s="29"/>
      <c r="M23" s="29"/>
      <c r="N23" s="29"/>
      <c r="O23" s="29"/>
      <c r="P23" s="29"/>
      <c r="Q23" s="25"/>
      <c r="R23" s="25"/>
      <c r="S23" s="25"/>
      <c r="T23" s="25"/>
      <c r="U23" s="25"/>
      <c r="V23" s="38"/>
    </row>
    <row r="24" spans="2:22" ht="15.75" customHeight="1">
      <c r="B24" s="112" t="s">
        <v>33</v>
      </c>
      <c r="C24" s="113"/>
      <c r="D24" s="113"/>
      <c r="E24" s="113"/>
      <c r="F24" s="113"/>
      <c r="G24" s="113"/>
      <c r="H24" s="113"/>
      <c r="I24" s="113"/>
      <c r="J24" s="113"/>
      <c r="K24" s="113"/>
      <c r="L24" s="113"/>
      <c r="M24" s="113"/>
      <c r="N24" s="113"/>
      <c r="O24" s="113"/>
      <c r="P24" s="113"/>
      <c r="Q24" s="113"/>
      <c r="R24" s="113"/>
      <c r="S24" s="113"/>
      <c r="T24" s="113"/>
      <c r="U24" s="113"/>
      <c r="V24" s="114"/>
    </row>
    <row r="25" spans="2:22" ht="48.75" customHeight="1">
      <c r="B25" s="115"/>
      <c r="C25" s="113"/>
      <c r="D25" s="113"/>
      <c r="E25" s="113"/>
      <c r="F25" s="113"/>
      <c r="G25" s="113"/>
      <c r="H25" s="113"/>
      <c r="I25" s="113"/>
      <c r="J25" s="113"/>
      <c r="K25" s="113"/>
      <c r="L25" s="113"/>
      <c r="M25" s="113"/>
      <c r="N25" s="113"/>
      <c r="O25" s="113"/>
      <c r="P25" s="113"/>
      <c r="Q25" s="113"/>
      <c r="R25" s="113"/>
      <c r="S25" s="113"/>
      <c r="T25" s="113"/>
      <c r="U25" s="113"/>
      <c r="V25" s="114"/>
    </row>
    <row r="26" spans="2:22" ht="16.5" thickBot="1">
      <c r="B26" s="41"/>
      <c r="C26" s="42"/>
      <c r="D26" s="43"/>
      <c r="E26" s="43"/>
      <c r="F26" s="43"/>
      <c r="G26" s="43"/>
      <c r="H26" s="43"/>
      <c r="I26" s="43"/>
      <c r="J26" s="43"/>
      <c r="K26" s="43"/>
      <c r="L26" s="43"/>
      <c r="M26" s="43"/>
      <c r="N26" s="43"/>
      <c r="O26" s="43"/>
      <c r="P26" s="43"/>
      <c r="Q26" s="44"/>
      <c r="R26" s="44"/>
      <c r="S26" s="44"/>
      <c r="T26" s="44"/>
      <c r="U26" s="44"/>
      <c r="V26" s="45"/>
    </row>
    <row r="27" spans="2:16" ht="15.75">
      <c r="B27" s="1"/>
      <c r="C27" s="3"/>
      <c r="D27" s="4"/>
      <c r="E27" s="4"/>
      <c r="F27" s="4"/>
      <c r="G27" s="4"/>
      <c r="H27" s="4"/>
      <c r="I27" s="4"/>
      <c r="J27" s="4"/>
      <c r="K27" s="4"/>
      <c r="L27" s="4"/>
      <c r="M27" s="4"/>
      <c r="N27" s="4"/>
      <c r="O27" s="4"/>
      <c r="P27" s="4"/>
    </row>
    <row r="28" spans="2:16" ht="15.75">
      <c r="B28" s="1"/>
      <c r="C28" s="3"/>
      <c r="D28" s="4"/>
      <c r="E28" s="4"/>
      <c r="F28" s="4"/>
      <c r="G28" s="4"/>
      <c r="H28" s="4"/>
      <c r="I28" s="4"/>
      <c r="J28" s="4"/>
      <c r="K28" s="4"/>
      <c r="L28" s="4"/>
      <c r="M28" s="4"/>
      <c r="N28" s="4"/>
      <c r="O28" s="4"/>
      <c r="P28" s="4"/>
    </row>
    <row r="29" spans="2:16" ht="15.75">
      <c r="B29" s="1"/>
      <c r="C29" s="3"/>
      <c r="D29" s="4"/>
      <c r="E29" s="4"/>
      <c r="F29" s="4"/>
      <c r="G29" s="4"/>
      <c r="H29" s="4"/>
      <c r="I29" s="4"/>
      <c r="J29" s="4"/>
      <c r="K29" s="4"/>
      <c r="L29" s="4"/>
      <c r="M29" s="4"/>
      <c r="N29" s="4"/>
      <c r="O29" s="4"/>
      <c r="P29" s="4"/>
    </row>
    <row r="30" spans="2:16" ht="15.75">
      <c r="B30" s="1"/>
      <c r="C30" s="3"/>
      <c r="D30" s="4"/>
      <c r="E30" s="4"/>
      <c r="F30" s="4"/>
      <c r="G30" s="4"/>
      <c r="H30" s="4"/>
      <c r="I30" s="4"/>
      <c r="J30" s="4"/>
      <c r="K30" s="4"/>
      <c r="L30" s="4"/>
      <c r="M30" s="4"/>
      <c r="N30" s="4"/>
      <c r="O30" s="4"/>
      <c r="P30" s="4"/>
    </row>
    <row r="31" spans="2:16" ht="15.75">
      <c r="B31" s="1"/>
      <c r="C31" s="3"/>
      <c r="D31" s="4"/>
      <c r="E31" s="4"/>
      <c r="F31" s="4"/>
      <c r="G31" s="4"/>
      <c r="H31" s="4"/>
      <c r="I31" s="4"/>
      <c r="J31" s="4"/>
      <c r="K31" s="4"/>
      <c r="L31" s="4"/>
      <c r="M31" s="4"/>
      <c r="N31" s="4"/>
      <c r="O31" s="4"/>
      <c r="P31" s="4"/>
    </row>
    <row r="32" spans="2:16" ht="15.75">
      <c r="B32" s="1"/>
      <c r="C32" s="3"/>
      <c r="D32" s="4"/>
      <c r="E32" s="4"/>
      <c r="F32" s="4"/>
      <c r="G32" s="4"/>
      <c r="H32" s="4"/>
      <c r="I32" s="4"/>
      <c r="J32" s="4"/>
      <c r="K32" s="4"/>
      <c r="L32" s="4"/>
      <c r="M32" s="4"/>
      <c r="N32" s="4"/>
      <c r="O32" s="4"/>
      <c r="P32" s="4"/>
    </row>
    <row r="33" spans="2:16" ht="15.75">
      <c r="B33" s="1"/>
      <c r="C33" s="3"/>
      <c r="D33" s="4"/>
      <c r="E33" s="4"/>
      <c r="F33" s="4"/>
      <c r="G33" s="4"/>
      <c r="H33" s="4"/>
      <c r="I33" s="4"/>
      <c r="J33" s="4"/>
      <c r="K33" s="4"/>
      <c r="L33" s="4"/>
      <c r="M33" s="4"/>
      <c r="N33" s="4"/>
      <c r="O33" s="4"/>
      <c r="P33" s="4"/>
    </row>
    <row r="34" spans="2:16" ht="15.75">
      <c r="B34" s="1"/>
      <c r="C34" s="3"/>
      <c r="D34" s="4"/>
      <c r="E34" s="4"/>
      <c r="F34" s="4"/>
      <c r="G34" s="4"/>
      <c r="H34" s="4"/>
      <c r="I34" s="4"/>
      <c r="J34" s="4"/>
      <c r="K34" s="4"/>
      <c r="L34" s="4"/>
      <c r="M34" s="4"/>
      <c r="N34" s="4"/>
      <c r="O34" s="4"/>
      <c r="P34" s="4"/>
    </row>
    <row r="35" spans="2:16" ht="15.75">
      <c r="B35" s="1"/>
      <c r="C35" s="3"/>
      <c r="D35" s="4"/>
      <c r="E35" s="4"/>
      <c r="F35" s="4"/>
      <c r="G35" s="4"/>
      <c r="H35" s="4"/>
      <c r="I35" s="4"/>
      <c r="J35" s="4"/>
      <c r="K35" s="4"/>
      <c r="L35" s="4"/>
      <c r="M35" s="4"/>
      <c r="N35" s="4"/>
      <c r="O35" s="4"/>
      <c r="P35" s="4"/>
    </row>
    <row r="36" spans="2:16" ht="15.75">
      <c r="B36" s="1"/>
      <c r="C36" s="3"/>
      <c r="D36" s="4"/>
      <c r="E36" s="4"/>
      <c r="F36" s="4"/>
      <c r="G36" s="4"/>
      <c r="H36" s="4"/>
      <c r="I36" s="4"/>
      <c r="J36" s="4"/>
      <c r="K36" s="4"/>
      <c r="L36" s="4"/>
      <c r="M36" s="4"/>
      <c r="N36" s="4"/>
      <c r="O36" s="4"/>
      <c r="P36" s="4"/>
    </row>
    <row r="37" spans="2:3" ht="15.75">
      <c r="B37" s="1"/>
      <c r="C37" s="3"/>
    </row>
  </sheetData>
  <mergeCells count="46">
    <mergeCell ref="N17:O17"/>
    <mergeCell ref="N18:O18"/>
    <mergeCell ref="N19:O19"/>
    <mergeCell ref="R19:S19"/>
    <mergeCell ref="R18:S18"/>
    <mergeCell ref="R17:S17"/>
    <mergeCell ref="F17:G17"/>
    <mergeCell ref="F18:G18"/>
    <mergeCell ref="F19:G19"/>
    <mergeCell ref="J19:K19"/>
    <mergeCell ref="J18:K18"/>
    <mergeCell ref="J17:K17"/>
    <mergeCell ref="B7:V7"/>
    <mergeCell ref="B3:V3"/>
    <mergeCell ref="B4:V4"/>
    <mergeCell ref="B5:V5"/>
    <mergeCell ref="B6:V6"/>
    <mergeCell ref="P8:Q8"/>
    <mergeCell ref="D8:E8"/>
    <mergeCell ref="H8:I8"/>
    <mergeCell ref="N13:O13"/>
    <mergeCell ref="T8:U8"/>
    <mergeCell ref="B8:C9"/>
    <mergeCell ref="D21:E21"/>
    <mergeCell ref="H21:I21"/>
    <mergeCell ref="L21:M21"/>
    <mergeCell ref="P21:Q21"/>
    <mergeCell ref="T21:U21"/>
    <mergeCell ref="J14:K14"/>
    <mergeCell ref="J15:K15"/>
    <mergeCell ref="L8:M8"/>
    <mergeCell ref="V8:V9"/>
    <mergeCell ref="B24:V25"/>
    <mergeCell ref="F8:G8"/>
    <mergeCell ref="J8:K8"/>
    <mergeCell ref="N8:O8"/>
    <mergeCell ref="R8:S8"/>
    <mergeCell ref="F15:G15"/>
    <mergeCell ref="F14:G14"/>
    <mergeCell ref="F13:G13"/>
    <mergeCell ref="J13:K13"/>
    <mergeCell ref="N14:O14"/>
    <mergeCell ref="N15:O15"/>
    <mergeCell ref="R13:S13"/>
    <mergeCell ref="R14:S14"/>
    <mergeCell ref="R15:S15"/>
  </mergeCells>
  <printOptions/>
  <pageMargins left="0.75" right="0.75" top="1" bottom="1" header="0.5" footer="0.5"/>
  <pageSetup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3:W37"/>
  <sheetViews>
    <sheetView tabSelected="1" zoomScale="75" zoomScaleNormal="75" workbookViewId="0" topLeftCell="A4">
      <selection activeCell="K31" sqref="K31"/>
    </sheetView>
  </sheetViews>
  <sheetFormatPr defaultColWidth="9.140625" defaultRowHeight="12.75"/>
  <cols>
    <col min="1" max="1" width="5.28125" style="0" customWidth="1"/>
    <col min="2" max="2" width="26.00390625" style="0" customWidth="1"/>
    <col min="3" max="3" width="7.7109375" style="2" customWidth="1"/>
    <col min="4" max="4" width="8.28125" style="2" customWidth="1"/>
    <col min="5" max="5" width="6.7109375" style="2" customWidth="1"/>
    <col min="6" max="7" width="8.7109375" style="2" customWidth="1"/>
    <col min="8" max="8" width="8.57421875" style="2" customWidth="1"/>
    <col min="9" max="9" width="6.28125" style="2" customWidth="1"/>
    <col min="10" max="10" width="8.57421875" style="2" customWidth="1"/>
    <col min="11" max="11" width="8.00390625" style="2" customWidth="1"/>
    <col min="12" max="12" width="7.8515625" style="2" customWidth="1"/>
    <col min="13" max="13" width="6.8515625" style="2" customWidth="1"/>
    <col min="14" max="14" width="8.7109375" style="2" customWidth="1"/>
    <col min="15" max="15" width="7.57421875" style="2" customWidth="1"/>
    <col min="16" max="16" width="8.421875" style="2" customWidth="1"/>
    <col min="17" max="17" width="5.8515625" style="0" customWidth="1"/>
    <col min="18" max="18" width="7.57421875" style="0" customWidth="1"/>
    <col min="19" max="19" width="7.7109375" style="0" customWidth="1"/>
    <col min="20" max="20" width="8.421875" style="0" customWidth="1"/>
    <col min="21" max="21" width="6.7109375" style="0" customWidth="1"/>
    <col min="22" max="22" width="10.7109375" style="0" customWidth="1"/>
  </cols>
  <sheetData>
    <row r="2" ht="13.5" thickBot="1"/>
    <row r="3" spans="2:22" ht="12.75">
      <c r="B3" s="85"/>
      <c r="C3" s="86"/>
      <c r="D3" s="86"/>
      <c r="E3" s="86"/>
      <c r="F3" s="86"/>
      <c r="G3" s="86"/>
      <c r="H3" s="86"/>
      <c r="I3" s="86"/>
      <c r="J3" s="86"/>
      <c r="K3" s="86"/>
      <c r="L3" s="86"/>
      <c r="M3" s="86"/>
      <c r="N3" s="86"/>
      <c r="O3" s="86"/>
      <c r="P3" s="86"/>
      <c r="Q3" s="86"/>
      <c r="R3" s="86"/>
      <c r="S3" s="86"/>
      <c r="T3" s="86"/>
      <c r="U3" s="86"/>
      <c r="V3" s="87"/>
    </row>
    <row r="4" spans="2:22" ht="20.25">
      <c r="B4" s="90" t="s">
        <v>34</v>
      </c>
      <c r="C4" s="91"/>
      <c r="D4" s="91"/>
      <c r="E4" s="91"/>
      <c r="F4" s="91"/>
      <c r="G4" s="91"/>
      <c r="H4" s="91"/>
      <c r="I4" s="91"/>
      <c r="J4" s="91"/>
      <c r="K4" s="91"/>
      <c r="L4" s="91"/>
      <c r="M4" s="91"/>
      <c r="N4" s="91"/>
      <c r="O4" s="91"/>
      <c r="P4" s="91"/>
      <c r="Q4" s="91"/>
      <c r="R4" s="91"/>
      <c r="S4" s="91"/>
      <c r="T4" s="91"/>
      <c r="U4" s="91"/>
      <c r="V4" s="92"/>
    </row>
    <row r="5" spans="2:22" ht="12.75">
      <c r="B5" s="96" t="s">
        <v>36</v>
      </c>
      <c r="C5" s="97"/>
      <c r="D5" s="97"/>
      <c r="E5" s="97"/>
      <c r="F5" s="97"/>
      <c r="G5" s="97"/>
      <c r="H5" s="97"/>
      <c r="I5" s="97"/>
      <c r="J5" s="97"/>
      <c r="K5" s="97"/>
      <c r="L5" s="97"/>
      <c r="M5" s="97"/>
      <c r="N5" s="97"/>
      <c r="O5" s="97"/>
      <c r="P5" s="97"/>
      <c r="Q5" s="97"/>
      <c r="R5" s="97"/>
      <c r="S5" s="97"/>
      <c r="T5" s="97"/>
      <c r="U5" s="97"/>
      <c r="V5" s="98"/>
    </row>
    <row r="6" spans="2:22" ht="15.75">
      <c r="B6" s="93" t="s">
        <v>30</v>
      </c>
      <c r="C6" s="94"/>
      <c r="D6" s="94"/>
      <c r="E6" s="94"/>
      <c r="F6" s="94"/>
      <c r="G6" s="94"/>
      <c r="H6" s="94"/>
      <c r="I6" s="94"/>
      <c r="J6" s="94"/>
      <c r="K6" s="94"/>
      <c r="L6" s="94"/>
      <c r="M6" s="94"/>
      <c r="N6" s="94"/>
      <c r="O6" s="94"/>
      <c r="P6" s="94"/>
      <c r="Q6" s="94"/>
      <c r="R6" s="94"/>
      <c r="S6" s="94"/>
      <c r="T6" s="94"/>
      <c r="U6" s="94"/>
      <c r="V6" s="95"/>
    </row>
    <row r="7" spans="2:22" ht="13.5" thickBot="1">
      <c r="B7" s="99"/>
      <c r="C7" s="100"/>
      <c r="D7" s="100"/>
      <c r="E7" s="100"/>
      <c r="F7" s="100"/>
      <c r="G7" s="100"/>
      <c r="H7" s="100"/>
      <c r="I7" s="100"/>
      <c r="J7" s="100"/>
      <c r="K7" s="100"/>
      <c r="L7" s="100"/>
      <c r="M7" s="100"/>
      <c r="N7" s="100"/>
      <c r="O7" s="100"/>
      <c r="P7" s="100"/>
      <c r="Q7" s="100"/>
      <c r="R7" s="100"/>
      <c r="S7" s="100"/>
      <c r="T7" s="100"/>
      <c r="U7" s="100"/>
      <c r="V7" s="101"/>
    </row>
    <row r="8" spans="2:23" ht="22.5" customHeight="1" thickBot="1">
      <c r="B8" s="102" t="s">
        <v>26</v>
      </c>
      <c r="C8" s="103"/>
      <c r="D8" s="88" t="s">
        <v>27</v>
      </c>
      <c r="E8" s="89"/>
      <c r="F8" s="116" t="s">
        <v>3</v>
      </c>
      <c r="G8" s="117"/>
      <c r="H8" s="88" t="s">
        <v>1</v>
      </c>
      <c r="I8" s="89"/>
      <c r="J8" s="116" t="s">
        <v>3</v>
      </c>
      <c r="K8" s="117"/>
      <c r="L8" s="88" t="s">
        <v>2</v>
      </c>
      <c r="M8" s="89"/>
      <c r="N8" s="116" t="s">
        <v>3</v>
      </c>
      <c r="O8" s="117"/>
      <c r="P8" s="88" t="s">
        <v>4</v>
      </c>
      <c r="Q8" s="89"/>
      <c r="R8" s="116" t="s">
        <v>3</v>
      </c>
      <c r="S8" s="117"/>
      <c r="T8" s="88" t="s">
        <v>5</v>
      </c>
      <c r="U8" s="89"/>
      <c r="V8" s="110" t="s">
        <v>25</v>
      </c>
      <c r="W8" s="25"/>
    </row>
    <row r="9" spans="2:23" ht="25.5" customHeight="1" thickBot="1">
      <c r="B9" s="83"/>
      <c r="C9" s="84"/>
      <c r="D9" s="49" t="s">
        <v>11</v>
      </c>
      <c r="E9" s="50" t="s">
        <v>10</v>
      </c>
      <c r="F9" s="47" t="s">
        <v>28</v>
      </c>
      <c r="G9" s="48" t="s">
        <v>29</v>
      </c>
      <c r="H9" s="49" t="s">
        <v>11</v>
      </c>
      <c r="I9" s="50" t="s">
        <v>10</v>
      </c>
      <c r="J9" s="47" t="s">
        <v>28</v>
      </c>
      <c r="K9" s="48" t="s">
        <v>29</v>
      </c>
      <c r="L9" s="49" t="s">
        <v>11</v>
      </c>
      <c r="M9" s="50" t="s">
        <v>10</v>
      </c>
      <c r="N9" s="47" t="s">
        <v>28</v>
      </c>
      <c r="O9" s="48" t="s">
        <v>29</v>
      </c>
      <c r="P9" s="49" t="s">
        <v>11</v>
      </c>
      <c r="Q9" s="50" t="s">
        <v>10</v>
      </c>
      <c r="R9" s="47" t="s">
        <v>28</v>
      </c>
      <c r="S9" s="48" t="s">
        <v>29</v>
      </c>
      <c r="T9" s="49" t="s">
        <v>11</v>
      </c>
      <c r="U9" s="50" t="s">
        <v>10</v>
      </c>
      <c r="V9" s="111"/>
      <c r="W9" s="25"/>
    </row>
    <row r="10" spans="2:23" ht="12.75">
      <c r="B10" s="10"/>
      <c r="C10" s="19"/>
      <c r="D10" s="11"/>
      <c r="E10" s="12"/>
      <c r="F10" s="19"/>
      <c r="G10" s="12"/>
      <c r="H10" s="11"/>
      <c r="I10" s="12"/>
      <c r="J10" s="19"/>
      <c r="K10" s="12"/>
      <c r="L10" s="11"/>
      <c r="M10" s="12"/>
      <c r="N10" s="19"/>
      <c r="O10" s="12"/>
      <c r="P10" s="11"/>
      <c r="Q10" s="12"/>
      <c r="R10" s="19"/>
      <c r="S10" s="12"/>
      <c r="T10" s="11"/>
      <c r="U10" s="12"/>
      <c r="V10" s="13"/>
      <c r="W10" s="26"/>
    </row>
    <row r="11" spans="2:23" ht="15.75">
      <c r="B11" s="5" t="s">
        <v>0</v>
      </c>
      <c r="C11" s="20" t="s">
        <v>16</v>
      </c>
      <c r="D11" s="80">
        <v>250</v>
      </c>
      <c r="E11" s="57">
        <f>D11/$D$11</f>
        <v>1</v>
      </c>
      <c r="F11" s="59">
        <v>0.3</v>
      </c>
      <c r="G11" s="60">
        <v>0.1</v>
      </c>
      <c r="H11" s="63">
        <f>(D11*(1+F11))*(1+G11)</f>
        <v>357.50000000000006</v>
      </c>
      <c r="I11" s="57">
        <f>H11/H11</f>
        <v>1</v>
      </c>
      <c r="J11" s="59">
        <v>0.3</v>
      </c>
      <c r="K11" s="60">
        <v>0.1</v>
      </c>
      <c r="L11" s="63">
        <f>(H11*(1+J11))*(1+K11)</f>
        <v>511.2250000000002</v>
      </c>
      <c r="M11" s="57">
        <f>L11/$L$11</f>
        <v>1</v>
      </c>
      <c r="N11" s="59">
        <v>0.3</v>
      </c>
      <c r="O11" s="60">
        <v>0.1</v>
      </c>
      <c r="P11" s="63">
        <f>(L11*(1+N11))*(1+O11)</f>
        <v>731.0517500000004</v>
      </c>
      <c r="Q11" s="57">
        <f>P11/$P$11</f>
        <v>1</v>
      </c>
      <c r="R11" s="59">
        <v>0.3</v>
      </c>
      <c r="S11" s="60">
        <v>0.1</v>
      </c>
      <c r="T11" s="63">
        <f>(P11*(1+R11))*(1+S11)</f>
        <v>1045.4040025000008</v>
      </c>
      <c r="U11" s="57">
        <f>T11/$T$11</f>
        <v>1</v>
      </c>
      <c r="V11" s="64">
        <f>(T11-D11)/D11</f>
        <v>3.1816160100000035</v>
      </c>
      <c r="W11" s="35"/>
    </row>
    <row r="12" spans="2:23" ht="16.5" thickBot="1">
      <c r="B12" s="53" t="s">
        <v>6</v>
      </c>
      <c r="C12" s="54" t="s">
        <v>17</v>
      </c>
      <c r="D12" s="65">
        <v>100</v>
      </c>
      <c r="E12" s="58">
        <f>D12/$D$11</f>
        <v>0.4</v>
      </c>
      <c r="F12" s="61">
        <f>F11</f>
        <v>0.3</v>
      </c>
      <c r="G12" s="62">
        <v>0</v>
      </c>
      <c r="H12" s="66">
        <f>(D12*(1+F12))*(1+G12)</f>
        <v>130</v>
      </c>
      <c r="I12" s="58">
        <f>H12/$H$11</f>
        <v>0.3636363636363636</v>
      </c>
      <c r="J12" s="61">
        <f>J11</f>
        <v>0.3</v>
      </c>
      <c r="K12" s="62">
        <v>0</v>
      </c>
      <c r="L12" s="66">
        <f>(H12*(1+J12))*(1+K12)</f>
        <v>169</v>
      </c>
      <c r="M12" s="58">
        <f>L12/$L$11</f>
        <v>0.3305785123966941</v>
      </c>
      <c r="N12" s="61">
        <f>N11</f>
        <v>0.3</v>
      </c>
      <c r="O12" s="62">
        <v>-0.05</v>
      </c>
      <c r="P12" s="66">
        <f>(L12*(1+N12))*(1+O12)</f>
        <v>208.715</v>
      </c>
      <c r="Q12" s="58">
        <f>P12/$P$11</f>
        <v>0.2854996243425994</v>
      </c>
      <c r="R12" s="61">
        <f>R11</f>
        <v>0.3</v>
      </c>
      <c r="S12" s="62">
        <v>0</v>
      </c>
      <c r="T12" s="66">
        <f>(P12*(1+R12))*(1+S12)</f>
        <v>271.3295</v>
      </c>
      <c r="U12" s="58">
        <f>T12/$T$11</f>
        <v>0.2595451130387266</v>
      </c>
      <c r="V12" s="67">
        <f>(T12-D12)/D12</f>
        <v>1.713295</v>
      </c>
      <c r="W12" s="35"/>
    </row>
    <row r="13" spans="2:23" ht="16.5" thickTop="1">
      <c r="B13" s="51" t="s">
        <v>7</v>
      </c>
      <c r="C13" s="52" t="s">
        <v>18</v>
      </c>
      <c r="D13" s="68">
        <f>D11-D12</f>
        <v>150</v>
      </c>
      <c r="E13" s="69">
        <f>D13/$D$11</f>
        <v>0.6</v>
      </c>
      <c r="F13" s="108">
        <f>(H13-D13)/D13</f>
        <v>0.516666666666667</v>
      </c>
      <c r="G13" s="109"/>
      <c r="H13" s="68">
        <f>H11-H12</f>
        <v>227.50000000000006</v>
      </c>
      <c r="I13" s="69">
        <f>H13/$H$11</f>
        <v>0.6363636363636365</v>
      </c>
      <c r="J13" s="108">
        <f>(L13-H13)/H13</f>
        <v>0.5042857142857148</v>
      </c>
      <c r="K13" s="109"/>
      <c r="L13" s="68">
        <f>L11-L12</f>
        <v>342.2250000000002</v>
      </c>
      <c r="M13" s="69">
        <f>L13/$L$11</f>
        <v>0.6694214876033059</v>
      </c>
      <c r="N13" s="108">
        <f>(P13-L13)/L13</f>
        <v>0.5262962962962966</v>
      </c>
      <c r="O13" s="109"/>
      <c r="P13" s="68">
        <f>P11-P12</f>
        <v>522.3367500000004</v>
      </c>
      <c r="Q13" s="69">
        <f>P13/$P$11</f>
        <v>0.7145003756574005</v>
      </c>
      <c r="R13" s="108">
        <f>(T13-P13)/P13</f>
        <v>0.4819453207150372</v>
      </c>
      <c r="S13" s="109"/>
      <c r="T13" s="68">
        <f>T11-T12</f>
        <v>774.0745025000008</v>
      </c>
      <c r="U13" s="69">
        <f>T13/$T$11</f>
        <v>0.7404548869612733</v>
      </c>
      <c r="V13" s="70">
        <f>(T13-D13)/D13</f>
        <v>4.1604966833333386</v>
      </c>
      <c r="W13" s="35"/>
    </row>
    <row r="14" spans="2:23" ht="16.5" thickBot="1">
      <c r="B14" s="53" t="s">
        <v>8</v>
      </c>
      <c r="C14" s="54" t="s">
        <v>19</v>
      </c>
      <c r="D14" s="65">
        <v>130</v>
      </c>
      <c r="E14" s="58">
        <f>D14/$D$11</f>
        <v>0.52</v>
      </c>
      <c r="F14" s="106">
        <v>0</v>
      </c>
      <c r="G14" s="107"/>
      <c r="H14" s="66">
        <f>D14*(1+F14)</f>
        <v>130</v>
      </c>
      <c r="I14" s="58">
        <f>H14/$H$11</f>
        <v>0.3636363636363636</v>
      </c>
      <c r="J14" s="106">
        <v>0.05</v>
      </c>
      <c r="K14" s="107"/>
      <c r="L14" s="66">
        <f>H14*(1+J14)</f>
        <v>136.5</v>
      </c>
      <c r="M14" s="58">
        <f>L14/$L$11</f>
        <v>0.267005721551176</v>
      </c>
      <c r="N14" s="106">
        <v>0.1</v>
      </c>
      <c r="O14" s="107"/>
      <c r="P14" s="66">
        <f>L14*(1+N14)</f>
        <v>150.15</v>
      </c>
      <c r="Q14" s="58">
        <f>P14/$P$11</f>
        <v>0.20538901657782765</v>
      </c>
      <c r="R14" s="106">
        <v>0.1</v>
      </c>
      <c r="S14" s="107"/>
      <c r="T14" s="66">
        <f>P14*(1+R14)</f>
        <v>165.16500000000002</v>
      </c>
      <c r="U14" s="58">
        <f>T14/$T$11</f>
        <v>0.15799155121371355</v>
      </c>
      <c r="V14" s="67">
        <f>(T14-D14)/D14</f>
        <v>0.2705000000000002</v>
      </c>
      <c r="W14" s="35"/>
    </row>
    <row r="15" spans="2:23" ht="16.5" thickTop="1">
      <c r="B15" s="51" t="s">
        <v>9</v>
      </c>
      <c r="C15" s="52" t="s">
        <v>20</v>
      </c>
      <c r="D15" s="68">
        <f>D13-D14</f>
        <v>20</v>
      </c>
      <c r="E15" s="69">
        <f>D15/$D$11</f>
        <v>0.08</v>
      </c>
      <c r="F15" s="108">
        <f>(H15-D15)/D15</f>
        <v>3.8750000000000027</v>
      </c>
      <c r="G15" s="109"/>
      <c r="H15" s="68">
        <f>H13-H14</f>
        <v>97.50000000000006</v>
      </c>
      <c r="I15" s="69">
        <f>H15/$H$11</f>
        <v>0.2727272727272728</v>
      </c>
      <c r="J15" s="108">
        <f>(L15-H15)/H15</f>
        <v>1.1100000000000008</v>
      </c>
      <c r="K15" s="109"/>
      <c r="L15" s="68">
        <f>L13-L14</f>
        <v>205.7250000000002</v>
      </c>
      <c r="M15" s="69">
        <f>L15/$L$11</f>
        <v>0.4024157660521299</v>
      </c>
      <c r="N15" s="108">
        <f>(P15-L15)/L15</f>
        <v>0.8091469194312799</v>
      </c>
      <c r="O15" s="109"/>
      <c r="P15" s="68">
        <f>P13-P14</f>
        <v>372.1867500000004</v>
      </c>
      <c r="Q15" s="69">
        <f>P15/$P$11</f>
        <v>0.509111359079573</v>
      </c>
      <c r="R15" s="108">
        <f>(T15-P15)/P15</f>
        <v>0.6360321867986976</v>
      </c>
      <c r="S15" s="109"/>
      <c r="T15" s="81">
        <f>T13-T14</f>
        <v>608.9095025000008</v>
      </c>
      <c r="U15" s="69">
        <f>T15/$T$11</f>
        <v>0.5824633357475598</v>
      </c>
      <c r="V15" s="70">
        <f>(T15-D15)/D15</f>
        <v>29.44547512500004</v>
      </c>
      <c r="W15" s="35"/>
    </row>
    <row r="16" spans="2:23" ht="15.75">
      <c r="B16" s="14"/>
      <c r="C16" s="21"/>
      <c r="D16" s="71"/>
      <c r="E16" s="72"/>
      <c r="F16" s="56"/>
      <c r="G16" s="72"/>
      <c r="H16" s="71"/>
      <c r="I16" s="72"/>
      <c r="J16" s="73"/>
      <c r="K16" s="74"/>
      <c r="L16" s="71"/>
      <c r="M16" s="57"/>
      <c r="N16" s="73"/>
      <c r="O16" s="74"/>
      <c r="P16" s="71"/>
      <c r="Q16" s="57"/>
      <c r="R16" s="73"/>
      <c r="S16" s="74"/>
      <c r="T16" s="71"/>
      <c r="U16" s="57"/>
      <c r="V16" s="64"/>
      <c r="W16" s="35"/>
    </row>
    <row r="17" spans="2:23" ht="15.75">
      <c r="B17" s="14" t="s">
        <v>12</v>
      </c>
      <c r="C17" s="21" t="s">
        <v>21</v>
      </c>
      <c r="D17" s="71">
        <f>D11*E17</f>
        <v>62.5</v>
      </c>
      <c r="E17" s="82">
        <v>0.25</v>
      </c>
      <c r="F17" s="118">
        <v>-0.2</v>
      </c>
      <c r="G17" s="119"/>
      <c r="H17" s="63">
        <f>D17*(1+F17)</f>
        <v>50</v>
      </c>
      <c r="I17" s="72">
        <f>H17/$H$11</f>
        <v>0.13986013986013984</v>
      </c>
      <c r="J17" s="118">
        <v>0</v>
      </c>
      <c r="K17" s="119"/>
      <c r="L17" s="63">
        <f>H17*(1+J17)</f>
        <v>50</v>
      </c>
      <c r="M17" s="57">
        <f>L17/$L$11</f>
        <v>0.09780429360848937</v>
      </c>
      <c r="N17" s="118">
        <v>0.1</v>
      </c>
      <c r="O17" s="119"/>
      <c r="P17" s="63">
        <f>L17*(1+N17)</f>
        <v>55.00000000000001</v>
      </c>
      <c r="Q17" s="57">
        <f>P17/$P$11</f>
        <v>0.07523407200653029</v>
      </c>
      <c r="R17" s="118">
        <v>0.1</v>
      </c>
      <c r="S17" s="119"/>
      <c r="T17" s="63">
        <f>P17*(1+R17)</f>
        <v>60.500000000000014</v>
      </c>
      <c r="U17" s="57">
        <f>T17/$T$11</f>
        <v>0.05787236308194636</v>
      </c>
      <c r="V17" s="64">
        <f>(T17-D17)/D17</f>
        <v>-0.03199999999999977</v>
      </c>
      <c r="W17" s="35"/>
    </row>
    <row r="18" spans="2:23" ht="16.5" thickBot="1">
      <c r="B18" s="53" t="s">
        <v>13</v>
      </c>
      <c r="C18" s="54" t="s">
        <v>22</v>
      </c>
      <c r="D18" s="66">
        <f>D11*E18</f>
        <v>62.5</v>
      </c>
      <c r="E18" s="62">
        <v>0.25</v>
      </c>
      <c r="F18" s="106">
        <v>0</v>
      </c>
      <c r="G18" s="107"/>
      <c r="H18" s="66">
        <f>D18*(1+F18)</f>
        <v>62.5</v>
      </c>
      <c r="I18" s="58">
        <f>H18/H11</f>
        <v>0.1748251748251748</v>
      </c>
      <c r="J18" s="106">
        <v>0.05</v>
      </c>
      <c r="K18" s="107"/>
      <c r="L18" s="66">
        <f>H18*(1+J18)</f>
        <v>65.625</v>
      </c>
      <c r="M18" s="58">
        <f>L18/$L$11</f>
        <v>0.1283681353611423</v>
      </c>
      <c r="N18" s="106">
        <v>0</v>
      </c>
      <c r="O18" s="107"/>
      <c r="P18" s="66">
        <f>L18*(1+N18)</f>
        <v>65.625</v>
      </c>
      <c r="Q18" s="58">
        <f>P18/$P$11</f>
        <v>0.08976792682597362</v>
      </c>
      <c r="R18" s="106">
        <v>0.05</v>
      </c>
      <c r="S18" s="107"/>
      <c r="T18" s="66">
        <f>P18*(1+R18)</f>
        <v>68.90625</v>
      </c>
      <c r="U18" s="58">
        <f>T18/$T$11</f>
        <v>0.06591351270438621</v>
      </c>
      <c r="V18" s="67">
        <f>(T18-D18)/D18</f>
        <v>0.1025</v>
      </c>
      <c r="W18" s="35"/>
    </row>
    <row r="19" spans="2:23" ht="16.5" thickTop="1">
      <c r="B19" s="55" t="s">
        <v>14</v>
      </c>
      <c r="C19" s="46" t="s">
        <v>23</v>
      </c>
      <c r="D19" s="75">
        <f>D17+D18</f>
        <v>125</v>
      </c>
      <c r="E19" s="76">
        <f>D19/D11</f>
        <v>0.5</v>
      </c>
      <c r="F19" s="120">
        <f>(H19-D19)/D19</f>
        <v>-0.1</v>
      </c>
      <c r="G19" s="121"/>
      <c r="H19" s="75">
        <f>SUM(H17:H18)</f>
        <v>112.5</v>
      </c>
      <c r="I19" s="76">
        <f>H19/H11</f>
        <v>0.31468531468531463</v>
      </c>
      <c r="J19" s="120">
        <f>(L19-H19)/H19</f>
        <v>0.027777777777777776</v>
      </c>
      <c r="K19" s="121"/>
      <c r="L19" s="75">
        <f>SUM(L17:L18)</f>
        <v>115.625</v>
      </c>
      <c r="M19" s="69">
        <f>L19/$L$11</f>
        <v>0.2261724289696317</v>
      </c>
      <c r="N19" s="120">
        <f>(P19-L19)/L19</f>
        <v>0.043243243243243246</v>
      </c>
      <c r="O19" s="121"/>
      <c r="P19" s="75">
        <f>SUM(P17:P18)</f>
        <v>120.625</v>
      </c>
      <c r="Q19" s="69">
        <f>P19/$P$11</f>
        <v>0.16500199883250388</v>
      </c>
      <c r="R19" s="120">
        <f>(T19-P19)/P19</f>
        <v>0.0727979274611399</v>
      </c>
      <c r="S19" s="121"/>
      <c r="T19" s="75">
        <f>SUM(T17:T18)</f>
        <v>129.40625</v>
      </c>
      <c r="U19" s="69">
        <f>T19/$T$11</f>
        <v>0.12378587578633256</v>
      </c>
      <c r="V19" s="70">
        <f>(T19-D19)/D19</f>
        <v>0.03525</v>
      </c>
      <c r="W19" s="35"/>
    </row>
    <row r="20" spans="2:23" ht="15.75">
      <c r="B20" s="14"/>
      <c r="C20" s="21"/>
      <c r="D20" s="71"/>
      <c r="E20" s="72"/>
      <c r="F20" s="77"/>
      <c r="G20" s="72"/>
      <c r="H20" s="71"/>
      <c r="I20" s="72"/>
      <c r="J20" s="78"/>
      <c r="K20" s="74"/>
      <c r="L20" s="71"/>
      <c r="M20" s="72"/>
      <c r="N20" s="78"/>
      <c r="O20" s="74"/>
      <c r="P20" s="71"/>
      <c r="Q20" s="72"/>
      <c r="R20" s="78"/>
      <c r="S20" s="74"/>
      <c r="T20" s="71"/>
      <c r="U20" s="57"/>
      <c r="V20" s="79"/>
      <c r="W20" s="35"/>
    </row>
    <row r="21" spans="2:23" ht="15.75">
      <c r="B21" s="14" t="s">
        <v>15</v>
      </c>
      <c r="C21" s="21" t="s">
        <v>24</v>
      </c>
      <c r="D21" s="104">
        <f>D15/D19</f>
        <v>0.16</v>
      </c>
      <c r="E21" s="105"/>
      <c r="F21" s="77"/>
      <c r="G21" s="72"/>
      <c r="H21" s="104">
        <f>H15/H19</f>
        <v>0.8666666666666671</v>
      </c>
      <c r="I21" s="105"/>
      <c r="J21" s="78"/>
      <c r="K21" s="74"/>
      <c r="L21" s="104">
        <f>L15/L19</f>
        <v>1.779243243243245</v>
      </c>
      <c r="M21" s="105"/>
      <c r="N21" s="78"/>
      <c r="O21" s="74"/>
      <c r="P21" s="104">
        <f>P15/P19</f>
        <v>3.0854860103626978</v>
      </c>
      <c r="Q21" s="105"/>
      <c r="R21" s="78"/>
      <c r="S21" s="74"/>
      <c r="T21" s="104">
        <f>T15/T19</f>
        <v>4.7054103066892115</v>
      </c>
      <c r="U21" s="105"/>
      <c r="V21" s="30">
        <f>(T21-D21)/D21</f>
        <v>28.40881441680757</v>
      </c>
      <c r="W21" s="28"/>
    </row>
    <row r="22" spans="2:23" ht="16.5" thickBot="1">
      <c r="B22" s="6"/>
      <c r="C22" s="22"/>
      <c r="D22" s="8"/>
      <c r="E22" s="9"/>
      <c r="F22" s="36"/>
      <c r="G22" s="37"/>
      <c r="H22" s="8"/>
      <c r="I22" s="9"/>
      <c r="J22" s="24"/>
      <c r="K22" s="9"/>
      <c r="L22" s="8"/>
      <c r="M22" s="9"/>
      <c r="N22" s="24"/>
      <c r="O22" s="9"/>
      <c r="P22" s="8"/>
      <c r="Q22" s="9"/>
      <c r="R22" s="24"/>
      <c r="S22" s="9"/>
      <c r="T22" s="8"/>
      <c r="U22" s="9"/>
      <c r="V22" s="17"/>
      <c r="W22" s="29"/>
    </row>
    <row r="23" spans="2:22" ht="15.75">
      <c r="B23" s="39"/>
      <c r="C23" s="40"/>
      <c r="D23" s="29"/>
      <c r="E23" s="29"/>
      <c r="F23" s="29"/>
      <c r="G23" s="29"/>
      <c r="H23" s="29"/>
      <c r="I23" s="29"/>
      <c r="J23" s="29"/>
      <c r="K23" s="29"/>
      <c r="L23" s="29"/>
      <c r="M23" s="29"/>
      <c r="N23" s="29"/>
      <c r="O23" s="29"/>
      <c r="P23" s="29"/>
      <c r="Q23" s="25"/>
      <c r="R23" s="25"/>
      <c r="S23" s="25"/>
      <c r="T23" s="25"/>
      <c r="U23" s="25"/>
      <c r="V23" s="38"/>
    </row>
    <row r="24" spans="2:22" ht="27.75" customHeight="1">
      <c r="B24" s="112" t="s">
        <v>33</v>
      </c>
      <c r="C24" s="113"/>
      <c r="D24" s="113"/>
      <c r="E24" s="113"/>
      <c r="F24" s="113"/>
      <c r="G24" s="113"/>
      <c r="H24" s="113"/>
      <c r="I24" s="113"/>
      <c r="J24" s="113"/>
      <c r="K24" s="113"/>
      <c r="L24" s="113"/>
      <c r="M24" s="113"/>
      <c r="N24" s="113"/>
      <c r="O24" s="113"/>
      <c r="P24" s="113"/>
      <c r="Q24" s="113"/>
      <c r="R24" s="113"/>
      <c r="S24" s="113"/>
      <c r="T24" s="113"/>
      <c r="U24" s="113"/>
      <c r="V24" s="114"/>
    </row>
    <row r="25" spans="2:22" ht="39" customHeight="1">
      <c r="B25" s="115"/>
      <c r="C25" s="113"/>
      <c r="D25" s="113"/>
      <c r="E25" s="113"/>
      <c r="F25" s="113"/>
      <c r="G25" s="113"/>
      <c r="H25" s="113"/>
      <c r="I25" s="113"/>
      <c r="J25" s="113"/>
      <c r="K25" s="113"/>
      <c r="L25" s="113"/>
      <c r="M25" s="113"/>
      <c r="N25" s="113"/>
      <c r="O25" s="113"/>
      <c r="P25" s="113"/>
      <c r="Q25" s="113"/>
      <c r="R25" s="113"/>
      <c r="S25" s="113"/>
      <c r="T25" s="113"/>
      <c r="U25" s="113"/>
      <c r="V25" s="114"/>
    </row>
    <row r="26" spans="2:22" ht="16.5" thickBot="1">
      <c r="B26" s="41"/>
      <c r="C26" s="42"/>
      <c r="D26" s="43"/>
      <c r="E26" s="43"/>
      <c r="F26" s="43"/>
      <c r="G26" s="43"/>
      <c r="H26" s="43"/>
      <c r="I26" s="43"/>
      <c r="J26" s="43"/>
      <c r="K26" s="43"/>
      <c r="L26" s="43"/>
      <c r="M26" s="43"/>
      <c r="N26" s="43"/>
      <c r="O26" s="43"/>
      <c r="P26" s="43"/>
      <c r="Q26" s="44"/>
      <c r="R26" s="44"/>
      <c r="S26" s="44"/>
      <c r="T26" s="44"/>
      <c r="U26" s="44"/>
      <c r="V26" s="45"/>
    </row>
    <row r="27" spans="2:16" ht="15.75">
      <c r="B27" s="1"/>
      <c r="C27" s="3"/>
      <c r="D27" s="4"/>
      <c r="E27" s="4"/>
      <c r="F27" s="4"/>
      <c r="G27" s="4"/>
      <c r="H27" s="4"/>
      <c r="I27" s="4"/>
      <c r="J27" s="4"/>
      <c r="K27" s="4"/>
      <c r="L27" s="4"/>
      <c r="M27" s="4"/>
      <c r="N27" s="4"/>
      <c r="O27" s="4"/>
      <c r="P27" s="4"/>
    </row>
    <row r="28" spans="2:16" ht="15.75">
      <c r="B28" s="1"/>
      <c r="C28" s="3"/>
      <c r="D28" s="4"/>
      <c r="E28" s="4"/>
      <c r="F28" s="4"/>
      <c r="G28" s="4"/>
      <c r="H28" s="4"/>
      <c r="I28" s="4"/>
      <c r="J28" s="4"/>
      <c r="K28" s="4"/>
      <c r="L28" s="4"/>
      <c r="M28" s="4"/>
      <c r="N28" s="4"/>
      <c r="O28" s="4"/>
      <c r="P28" s="4"/>
    </row>
    <row r="29" spans="2:16" ht="15.75">
      <c r="B29" s="1"/>
      <c r="C29" s="3"/>
      <c r="D29" s="4"/>
      <c r="E29" s="4"/>
      <c r="F29" s="4"/>
      <c r="G29" s="4"/>
      <c r="H29" s="4"/>
      <c r="I29" s="4"/>
      <c r="J29" s="4"/>
      <c r="K29" s="4"/>
      <c r="L29" s="4"/>
      <c r="M29" s="4"/>
      <c r="N29" s="4"/>
      <c r="O29" s="4"/>
      <c r="P29" s="4"/>
    </row>
    <row r="30" spans="2:16" ht="15.75">
      <c r="B30" s="1"/>
      <c r="C30" s="3"/>
      <c r="D30" s="4"/>
      <c r="E30" s="4"/>
      <c r="F30" s="4"/>
      <c r="G30" s="4"/>
      <c r="H30" s="4"/>
      <c r="I30" s="4"/>
      <c r="J30" s="4"/>
      <c r="K30" s="4"/>
      <c r="L30" s="4"/>
      <c r="M30" s="4"/>
      <c r="N30" s="4"/>
      <c r="O30" s="4"/>
      <c r="P30" s="4"/>
    </row>
    <row r="31" spans="2:16" ht="15.75">
      <c r="B31" s="1"/>
      <c r="C31" s="3"/>
      <c r="D31" s="4"/>
      <c r="E31" s="4"/>
      <c r="F31" s="4"/>
      <c r="G31" s="4"/>
      <c r="H31" s="4"/>
      <c r="I31" s="4"/>
      <c r="J31" s="4"/>
      <c r="K31" s="4"/>
      <c r="L31" s="4"/>
      <c r="M31" s="4"/>
      <c r="N31" s="4"/>
      <c r="O31" s="4"/>
      <c r="P31" s="4"/>
    </row>
    <row r="32" spans="2:16" ht="15.75">
      <c r="B32" s="1"/>
      <c r="C32" s="3"/>
      <c r="D32" s="4"/>
      <c r="E32" s="4"/>
      <c r="F32" s="4"/>
      <c r="G32" s="4"/>
      <c r="H32" s="4"/>
      <c r="I32" s="4"/>
      <c r="J32" s="4"/>
      <c r="K32" s="4"/>
      <c r="L32" s="4"/>
      <c r="M32" s="4"/>
      <c r="N32" s="4"/>
      <c r="O32" s="4"/>
      <c r="P32" s="4"/>
    </row>
    <row r="33" spans="2:16" ht="15.75">
      <c r="B33" s="1"/>
      <c r="C33" s="3"/>
      <c r="D33" s="4"/>
      <c r="E33" s="4"/>
      <c r="F33" s="4"/>
      <c r="G33" s="4"/>
      <c r="H33" s="4"/>
      <c r="I33" s="4"/>
      <c r="J33" s="4"/>
      <c r="K33" s="4"/>
      <c r="L33" s="4"/>
      <c r="M33" s="4"/>
      <c r="N33" s="4"/>
      <c r="O33" s="4"/>
      <c r="P33" s="4"/>
    </row>
    <row r="34" spans="2:16" ht="15.75">
      <c r="B34" s="1"/>
      <c r="C34" s="3"/>
      <c r="D34" s="4"/>
      <c r="E34" s="4"/>
      <c r="F34" s="4"/>
      <c r="G34" s="4"/>
      <c r="H34" s="4"/>
      <c r="I34" s="4"/>
      <c r="J34" s="4"/>
      <c r="K34" s="4"/>
      <c r="L34" s="4"/>
      <c r="M34" s="4"/>
      <c r="N34" s="4"/>
      <c r="O34" s="4"/>
      <c r="P34" s="4"/>
    </row>
    <row r="35" spans="2:16" ht="15.75">
      <c r="B35" s="1"/>
      <c r="C35" s="3"/>
      <c r="D35" s="4"/>
      <c r="E35" s="4"/>
      <c r="F35" s="4"/>
      <c r="G35" s="4"/>
      <c r="H35" s="4"/>
      <c r="I35" s="4"/>
      <c r="J35" s="4"/>
      <c r="K35" s="4"/>
      <c r="L35" s="4"/>
      <c r="M35" s="4"/>
      <c r="N35" s="4"/>
      <c r="O35" s="4"/>
      <c r="P35" s="4"/>
    </row>
    <row r="36" spans="2:16" ht="15.75">
      <c r="B36" s="1"/>
      <c r="C36" s="3"/>
      <c r="D36" s="4"/>
      <c r="E36" s="4"/>
      <c r="F36" s="4"/>
      <c r="G36" s="4"/>
      <c r="H36" s="4"/>
      <c r="I36" s="4"/>
      <c r="J36" s="4"/>
      <c r="K36" s="4"/>
      <c r="L36" s="4"/>
      <c r="M36" s="4"/>
      <c r="N36" s="4"/>
      <c r="O36" s="4"/>
      <c r="P36" s="4"/>
    </row>
    <row r="37" spans="2:3" ht="15.75">
      <c r="B37" s="1"/>
      <c r="C37" s="3"/>
    </row>
  </sheetData>
  <mergeCells count="46">
    <mergeCell ref="N19:O19"/>
    <mergeCell ref="J19:K19"/>
    <mergeCell ref="F19:G19"/>
    <mergeCell ref="R19:S19"/>
    <mergeCell ref="N17:O17"/>
    <mergeCell ref="N18:O18"/>
    <mergeCell ref="R17:S17"/>
    <mergeCell ref="R18:S18"/>
    <mergeCell ref="F17:G17"/>
    <mergeCell ref="F18:G18"/>
    <mergeCell ref="J17:K17"/>
    <mergeCell ref="J18:K18"/>
    <mergeCell ref="B7:V7"/>
    <mergeCell ref="B3:V3"/>
    <mergeCell ref="B4:V4"/>
    <mergeCell ref="B5:V5"/>
    <mergeCell ref="B6:V6"/>
    <mergeCell ref="N14:O14"/>
    <mergeCell ref="N15:O15"/>
    <mergeCell ref="R13:S13"/>
    <mergeCell ref="R14:S14"/>
    <mergeCell ref="R15:S15"/>
    <mergeCell ref="V8:V9"/>
    <mergeCell ref="B24:V25"/>
    <mergeCell ref="F8:G8"/>
    <mergeCell ref="J8:K8"/>
    <mergeCell ref="N8:O8"/>
    <mergeCell ref="R8:S8"/>
    <mergeCell ref="F15:G15"/>
    <mergeCell ref="F14:G14"/>
    <mergeCell ref="F13:G13"/>
    <mergeCell ref="J13:K13"/>
    <mergeCell ref="T8:U8"/>
    <mergeCell ref="B8:C9"/>
    <mergeCell ref="D21:E21"/>
    <mergeCell ref="H21:I21"/>
    <mergeCell ref="L21:M21"/>
    <mergeCell ref="P21:Q21"/>
    <mergeCell ref="T21:U21"/>
    <mergeCell ref="J14:K14"/>
    <mergeCell ref="J15:K15"/>
    <mergeCell ref="L8:M8"/>
    <mergeCell ref="P8:Q8"/>
    <mergeCell ref="D8:E8"/>
    <mergeCell ref="H8:I8"/>
    <mergeCell ref="N13:O13"/>
  </mergeCells>
  <printOptions/>
  <pageMargins left="0.5" right="0.5" top="0.5" bottom="0.5" header="0.5" footer="0.5"/>
  <pageSetup fitToHeight="1" fitToWidth="1" horizontalDpi="150" verticalDpi="150" orientation="landscape" paperSize="9" scale="70" r:id="rId2"/>
  <ignoredErrors>
    <ignoredError sqref="L14 H14 P14 T1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Goldratt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Barnard</dc:creator>
  <cp:keywords/>
  <dc:description/>
  <cp:lastModifiedBy>Gerry Kendall</cp:lastModifiedBy>
  <cp:lastPrinted>2004-01-02T18:27:42Z</cp:lastPrinted>
  <dcterms:created xsi:type="dcterms:W3CDTF">2003-10-24T23:43:51Z</dcterms:created>
  <dcterms:modified xsi:type="dcterms:W3CDTF">2004-06-20T19:11:00Z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-531823400</vt:i4>
  </property>
  <property fmtid="{D5CDD505-2E9C-101B-9397-08002B2CF9AE}" pid="3" name="_EmailSubject">
    <vt:lpwstr>Viable Vision Improvement Assessment Model</vt:lpwstr>
  </property>
  <property fmtid="{D5CDD505-2E9C-101B-9397-08002B2CF9AE}" pid="4" name="_AuthorEmail">
    <vt:lpwstr>abarnard@cisco.com</vt:lpwstr>
  </property>
  <property fmtid="{D5CDD505-2E9C-101B-9397-08002B2CF9AE}" pid="5" name="_AuthorEmailDisplayName">
    <vt:lpwstr>Alan Barnard</vt:lpwstr>
  </property>
  <property fmtid="{D5CDD505-2E9C-101B-9397-08002B2CF9AE}" pid="6" name="_ReviewingToolsShownOnce">
    <vt:lpwstr/>
  </property>
</Properties>
</file>