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155" windowHeight="8415" activeTab="0"/>
  </bookViews>
  <sheets>
    <sheet name="DataEntry" sheetId="1" r:id="rId1"/>
    <sheet name="Graph" sheetId="2" r:id="rId2"/>
    <sheet name="DropDownList" sheetId="3" r:id="rId3"/>
  </sheets>
  <definedNames>
    <definedName name="_xlnm.Print_Area" localSheetId="0">'DataEntry'!$A$1:$G$15</definedName>
    <definedName name="YesNo">'DropDownList'!$A$1:$A$3</definedName>
  </definedNames>
  <calcPr fullCalcOnLoad="1"/>
</workbook>
</file>

<file path=xl/sharedStrings.xml><?xml version="1.0" encoding="utf-8"?>
<sst xmlns="http://schemas.openxmlformats.org/spreadsheetml/2006/main" count="82" uniqueCount="55">
  <si>
    <t>Aspect</t>
  </si>
  <si>
    <t>Outputs</t>
  </si>
  <si>
    <t>Description</t>
  </si>
  <si>
    <t>Uptime</t>
  </si>
  <si>
    <t>Inventory</t>
  </si>
  <si>
    <t>Setup/Changeover</t>
  </si>
  <si>
    <t>Quality@Source</t>
  </si>
  <si>
    <t>Communication</t>
  </si>
  <si>
    <t>For key production outputs (production rate, quality, etc.), operator to operator and/or machine to machine variation is statistically insignificant</t>
  </si>
  <si>
    <t>For key production outputs (production rate, quality, etc.) for one operator and/or machine, day to day variation is statistically insignificant</t>
  </si>
  <si>
    <t>No commonly used tool, supply, or material is more than 10 second away from its point of use</t>
  </si>
  <si>
    <t>Setup is insignificant (does not influence production scheduling in any way)</t>
  </si>
  <si>
    <t>Metric</t>
  </si>
  <si>
    <t>Yes - 1, No - 0</t>
  </si>
  <si>
    <t>Yes - 2, No - 0</t>
  </si>
  <si>
    <t>Inventory Turns/365</t>
  </si>
  <si>
    <t xml:space="preserve">&lt;90% then 0; Otherwise (Accuracy %) X 2 </t>
  </si>
  <si>
    <t xml:space="preserve">&gt;1% then 0; Otherwise (1 - Scrap % - Rework %)/1% X 2 </t>
  </si>
  <si>
    <t>% Score</t>
  </si>
  <si>
    <t>Outputs - Up to 2 points</t>
  </si>
  <si>
    <t xml:space="preserve">&lt;50% then 0; Otherwise (Value Added %)/100% X 2 </t>
  </si>
  <si>
    <t xml:space="preserve">&lt;90% then 0; Otherwise (Uptime %)/100% X 2 </t>
  </si>
  <si>
    <t>Points</t>
  </si>
  <si>
    <t>Perfect Score</t>
  </si>
  <si>
    <t>Raw Score</t>
  </si>
  <si>
    <t>Yes</t>
  </si>
  <si>
    <t>No</t>
  </si>
  <si>
    <t>N/A</t>
  </si>
  <si>
    <t>Comment</t>
  </si>
  <si>
    <t>-</t>
  </si>
  <si>
    <t>Inventory count accuracy</t>
  </si>
  <si>
    <t xml:space="preserve">Setup/Changeover </t>
  </si>
  <si>
    <t>If Time In System is not measured, a zero score is assigned to this entry</t>
  </si>
  <si>
    <t>If uptime is not measured, a zero score is assigned to this entry</t>
  </si>
  <si>
    <t xml:space="preserve">% Score (Industry Adjusted) </t>
  </si>
  <si>
    <t>% Conversion Compared to Overall Time in System</t>
  </si>
  <si>
    <t>Standard Work</t>
  </si>
  <si>
    <t>5S</t>
  </si>
  <si>
    <t>On-time delivery</t>
  </si>
  <si>
    <t>Conversion %</t>
  </si>
  <si>
    <t>Minimum Uptime for production lines</t>
  </si>
  <si>
    <t>Fulfillment Percent</t>
  </si>
  <si>
    <t>On time delivery %</t>
  </si>
  <si>
    <t>If fulfillment is not measured, a zero score is assigned to this entry</t>
  </si>
  <si>
    <t>If accuracy is not measured, a zero score is assigned to this entry</t>
  </si>
  <si>
    <t>Randomly sampled employees can demonstrate awareness of issues related to formal communications and company objectives</t>
  </si>
  <si>
    <t>If on-time delivery is unknown, a zero score is assigned to this entry</t>
  </si>
  <si>
    <t>Minimum process yield</t>
  </si>
  <si>
    <t>If yield percentages are unknown, a zero score is assigned to this entry</t>
  </si>
  <si>
    <t>Calculated Score</t>
  </si>
  <si>
    <t>Score</t>
  </si>
  <si>
    <t>Perfect</t>
  </si>
  <si>
    <t>%</t>
  </si>
  <si>
    <t>Total Score</t>
  </si>
  <si>
    <t>Perfect Score (Total)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</si>
</sst>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ck"/>
    </border>
    <border>
      <left/>
      <right>
        <color indexed="63"/>
      </right>
      <top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2" fontId="0" fillId="0" borderId="14" xfId="0" applyNumberFormat="1" applyBorder="1" applyAlignment="1">
      <alignment horizontal="center" vertical="center" wrapText="1"/>
    </xf>
    <xf numFmtId="10" fontId="2" fillId="0" borderId="1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2" fontId="0" fillId="0" borderId="16" xfId="0" applyNumberFormat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2" fontId="2" fillId="32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 quotePrefix="1">
      <alignment horizontal="center" vertical="center" wrapText="1"/>
    </xf>
    <xf numFmtId="2" fontId="0" fillId="0" borderId="0" xfId="0" applyNumberFormat="1" applyAlignment="1">
      <alignment/>
    </xf>
    <xf numFmtId="0" fontId="4" fillId="0" borderId="14" xfId="0" applyFont="1" applyBorder="1" applyAlignment="1">
      <alignment horizontal="left" vertical="center" wrapText="1"/>
    </xf>
    <xf numFmtId="10" fontId="2" fillId="0" borderId="15" xfId="0" applyNumberFormat="1" applyFont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/>
    </xf>
    <xf numFmtId="0" fontId="0" fillId="10" borderId="11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10" borderId="19" xfId="0" applyFill="1" applyBorder="1" applyAlignment="1">
      <alignment horizontal="center" vertical="center" wrapText="1"/>
    </xf>
    <xf numFmtId="2" fontId="0" fillId="0" borderId="20" xfId="0" applyNumberFormat="1" applyBorder="1" applyAlignment="1" quotePrefix="1">
      <alignment horizontal="center" vertical="center" wrapText="1"/>
    </xf>
    <xf numFmtId="2" fontId="0" fillId="0" borderId="19" xfId="0" applyNumberFormat="1" applyBorder="1" applyAlignment="1" quotePrefix="1">
      <alignment horizontal="center" vertical="center" wrapText="1"/>
    </xf>
    <xf numFmtId="2" fontId="0" fillId="0" borderId="21" xfId="0" applyNumberFormat="1" applyBorder="1" applyAlignment="1" quotePrefix="1">
      <alignment horizontal="center" vertical="center" wrapText="1"/>
    </xf>
    <xf numFmtId="10" fontId="0" fillId="0" borderId="0" xfId="0" applyNumberFormat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10" fontId="0" fillId="0" borderId="19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Lean Scoring Display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425"/>
          <c:y val="0.127"/>
          <c:w val="0.46975"/>
          <c:h val="0.825"/>
        </c:manualLayout>
      </c:layout>
      <c:radarChart>
        <c:radarStyle val="marker"/>
        <c:varyColors val="0"/>
        <c:ser>
          <c:idx val="1"/>
          <c:order val="0"/>
          <c:tx>
            <c:strRef>
              <c:f>Graph!$C$1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Graph!$D$2:$D$10</c:f>
              <c:strCache/>
            </c:strRef>
          </c:cat>
          <c:val>
            <c:numRef>
              <c:f>Graph!$C$2:$C$10</c:f>
              <c:numCache/>
            </c:numRef>
          </c:val>
        </c:ser>
        <c:axId val="54436740"/>
        <c:axId val="20168613"/>
      </c:radarChart>
      <c:catAx>
        <c:axId val="544367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68613"/>
        <c:crosses val="autoZero"/>
        <c:auto val="0"/>
        <c:lblOffset val="100"/>
        <c:tickLblSkip val="1"/>
        <c:noMultiLvlLbl val="0"/>
      </c:catAx>
      <c:valAx>
        <c:axId val="20168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4367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95250</xdr:rowOff>
    </xdr:from>
    <xdr:to>
      <xdr:col>18</xdr:col>
      <xdr:colOff>171450</xdr:colOff>
      <xdr:row>26</xdr:row>
      <xdr:rowOff>57150</xdr:rowOff>
    </xdr:to>
    <xdr:graphicFrame>
      <xdr:nvGraphicFramePr>
        <xdr:cNvPr id="1" name="Chart 3"/>
        <xdr:cNvGraphicFramePr/>
      </xdr:nvGraphicFramePr>
      <xdr:xfrm>
        <a:off x="4181475" y="95250"/>
        <a:ext cx="85629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22.8515625" style="2" customWidth="1"/>
    <col min="2" max="2" width="15.00390625" style="2" hidden="1" customWidth="1"/>
    <col min="3" max="3" width="68.7109375" style="8" customWidth="1"/>
    <col min="4" max="4" width="48.8515625" style="2" hidden="1" customWidth="1"/>
    <col min="5" max="5" width="17.00390625" style="3" customWidth="1"/>
    <col min="6" max="6" width="17.421875" style="3" customWidth="1"/>
    <col min="7" max="7" width="48.57421875" style="1" customWidth="1"/>
    <col min="8" max="8" width="17.00390625" style="3" customWidth="1"/>
  </cols>
  <sheetData>
    <row r="1" spans="1:10" ht="45.75" thickBot="1">
      <c r="A1" s="20" t="s">
        <v>0</v>
      </c>
      <c r="B1" s="20"/>
      <c r="C1" s="20" t="s">
        <v>2</v>
      </c>
      <c r="D1" s="20" t="s">
        <v>12</v>
      </c>
      <c r="E1" s="28" t="s">
        <v>24</v>
      </c>
      <c r="F1" s="21" t="s">
        <v>49</v>
      </c>
      <c r="G1" s="21" t="s">
        <v>28</v>
      </c>
      <c r="H1" s="21" t="s">
        <v>23</v>
      </c>
      <c r="I1" s="21" t="s">
        <v>53</v>
      </c>
      <c r="J1" s="21" t="s">
        <v>54</v>
      </c>
    </row>
    <row r="2" spans="1:10" ht="31.5" thickBot="1" thickTop="1">
      <c r="A2" s="44" t="s">
        <v>39</v>
      </c>
      <c r="B2" s="42" t="s">
        <v>19</v>
      </c>
      <c r="C2" s="53" t="s">
        <v>35</v>
      </c>
      <c r="D2" s="42" t="s">
        <v>20</v>
      </c>
      <c r="E2" s="54">
        <v>0.05</v>
      </c>
      <c r="F2" s="55">
        <f>IF(E2&lt;0.25,0,E2)</f>
        <v>0</v>
      </c>
      <c r="G2" s="46" t="s">
        <v>32</v>
      </c>
      <c r="H2" s="55">
        <v>1</v>
      </c>
      <c r="I2" s="50">
        <f>SUM(F2:F2)</f>
        <v>0</v>
      </c>
      <c r="J2" s="50">
        <f>SUM(H2:H2)</f>
        <v>1</v>
      </c>
    </row>
    <row r="3" spans="1:10" ht="31.5" thickBot="1" thickTop="1">
      <c r="A3" s="36" t="s">
        <v>3</v>
      </c>
      <c r="B3" s="17" t="s">
        <v>19</v>
      </c>
      <c r="C3" s="18" t="s">
        <v>40</v>
      </c>
      <c r="D3" s="17" t="s">
        <v>21</v>
      </c>
      <c r="E3" s="25">
        <v>0.8</v>
      </c>
      <c r="F3" s="19">
        <f>IF(E3&lt;0.9,0,E3)</f>
        <v>0</v>
      </c>
      <c r="G3" s="46" t="s">
        <v>33</v>
      </c>
      <c r="H3" s="19">
        <v>1</v>
      </c>
      <c r="I3" s="50">
        <f>SUM(F3:F3)</f>
        <v>0</v>
      </c>
      <c r="J3" s="50">
        <f>SUM(H3:H3)</f>
        <v>1</v>
      </c>
    </row>
    <row r="4" spans="1:10" ht="30.75" thickTop="1">
      <c r="A4" s="37" t="s">
        <v>4</v>
      </c>
      <c r="B4" s="5" t="s">
        <v>19</v>
      </c>
      <c r="C4" s="7" t="s">
        <v>41</v>
      </c>
      <c r="D4" s="5" t="s">
        <v>15</v>
      </c>
      <c r="E4" s="39">
        <v>0.93</v>
      </c>
      <c r="F4" s="14">
        <f>IF(E4&lt;0.9,0,E4)</f>
        <v>0.93</v>
      </c>
      <c r="G4" s="30" t="s">
        <v>43</v>
      </c>
      <c r="H4" s="6">
        <v>1</v>
      </c>
      <c r="I4" s="49">
        <f>SUM(F4:F5)</f>
        <v>0.93</v>
      </c>
      <c r="J4" s="49">
        <f>SUM(H4:H5)</f>
        <v>2</v>
      </c>
    </row>
    <row r="5" spans="1:10" ht="30.75" thickBot="1">
      <c r="A5" s="38"/>
      <c r="B5" s="17"/>
      <c r="C5" s="18" t="s">
        <v>30</v>
      </c>
      <c r="D5" s="17" t="s">
        <v>16</v>
      </c>
      <c r="E5" s="25">
        <v>0.85</v>
      </c>
      <c r="F5" s="19">
        <f>IF(E5&lt;0.9,0,E5)</f>
        <v>0</v>
      </c>
      <c r="G5" s="45" t="s">
        <v>44</v>
      </c>
      <c r="H5" s="19">
        <v>1</v>
      </c>
      <c r="I5" s="51"/>
      <c r="J5" s="51"/>
    </row>
    <row r="6" spans="1:10" ht="31.5" thickBot="1" thickTop="1">
      <c r="A6" s="41" t="s">
        <v>5</v>
      </c>
      <c r="B6" s="42" t="s">
        <v>19</v>
      </c>
      <c r="C6" s="43" t="s">
        <v>11</v>
      </c>
      <c r="D6" s="16" t="s">
        <v>14</v>
      </c>
      <c r="E6" s="26" t="s">
        <v>25</v>
      </c>
      <c r="F6" s="19">
        <f>IF(E6="Yes",1,0)</f>
        <v>1</v>
      </c>
      <c r="G6" s="46" t="s">
        <v>29</v>
      </c>
      <c r="H6" s="19">
        <v>1</v>
      </c>
      <c r="I6" s="50">
        <f>SUM(F6:F6)</f>
        <v>1</v>
      </c>
      <c r="J6" s="50">
        <f>SUM(H6:H6)</f>
        <v>1</v>
      </c>
    </row>
    <row r="7" spans="1:10" ht="30.75" thickTop="1">
      <c r="A7" s="40" t="s">
        <v>36</v>
      </c>
      <c r="B7" s="9" t="s">
        <v>19</v>
      </c>
      <c r="C7" s="10" t="s">
        <v>8</v>
      </c>
      <c r="D7" s="5" t="s">
        <v>13</v>
      </c>
      <c r="E7" s="24" t="s">
        <v>25</v>
      </c>
      <c r="F7" s="6">
        <f>IF(E7="Yes",1,0)</f>
        <v>1</v>
      </c>
      <c r="G7" s="30" t="s">
        <v>29</v>
      </c>
      <c r="H7" s="6">
        <v>1</v>
      </c>
      <c r="I7" s="49">
        <f>SUM(F7:F8)</f>
        <v>2</v>
      </c>
      <c r="J7" s="49">
        <f>SUM(H7:H8)</f>
        <v>2</v>
      </c>
    </row>
    <row r="8" spans="1:10" ht="30.75" thickBot="1">
      <c r="A8" s="38"/>
      <c r="B8" s="17"/>
      <c r="C8" s="18" t="s">
        <v>9</v>
      </c>
      <c r="D8" s="17" t="s">
        <v>13</v>
      </c>
      <c r="E8" s="26" t="s">
        <v>25</v>
      </c>
      <c r="F8" s="19">
        <f>IF(E8="Yes",1,0)</f>
        <v>1</v>
      </c>
      <c r="G8" s="45" t="s">
        <v>29</v>
      </c>
      <c r="H8" s="19">
        <v>1</v>
      </c>
      <c r="I8" s="51"/>
      <c r="J8" s="51"/>
    </row>
    <row r="9" spans="1:10" ht="31.5" thickBot="1" thickTop="1">
      <c r="A9" s="22" t="s">
        <v>6</v>
      </c>
      <c r="B9" s="16" t="s">
        <v>1</v>
      </c>
      <c r="C9" s="32" t="s">
        <v>47</v>
      </c>
      <c r="D9" s="16" t="s">
        <v>17</v>
      </c>
      <c r="E9" s="25">
        <v>0.99</v>
      </c>
      <c r="F9" s="19">
        <f>IF(E9&lt;0.98,0,(E9-0.98)/0.02)</f>
        <v>0.5000000000000004</v>
      </c>
      <c r="G9" s="46" t="s">
        <v>48</v>
      </c>
      <c r="H9" s="19">
        <v>1</v>
      </c>
      <c r="I9" s="50">
        <f>SUM(F9:F9)</f>
        <v>0.5000000000000004</v>
      </c>
      <c r="J9" s="50">
        <f>SUM(H9:H9)</f>
        <v>1</v>
      </c>
    </row>
    <row r="10" spans="1:10" ht="31.5" thickBot="1" thickTop="1">
      <c r="A10" s="44" t="s">
        <v>37</v>
      </c>
      <c r="B10" s="42"/>
      <c r="C10" s="43" t="s">
        <v>10</v>
      </c>
      <c r="D10" s="17" t="s">
        <v>13</v>
      </c>
      <c r="E10" s="26" t="s">
        <v>26</v>
      </c>
      <c r="F10" s="19">
        <f>IF(E10="Yes",1,0)</f>
        <v>0</v>
      </c>
      <c r="G10" s="45" t="s">
        <v>29</v>
      </c>
      <c r="H10" s="19">
        <v>1</v>
      </c>
      <c r="I10" s="52">
        <f>SUM(F10:F10)</f>
        <v>0</v>
      </c>
      <c r="J10" s="52">
        <f>SUM(H10:H10)</f>
        <v>1</v>
      </c>
    </row>
    <row r="11" spans="1:10" ht="31.5" thickBot="1" thickTop="1">
      <c r="A11" s="35" t="s">
        <v>7</v>
      </c>
      <c r="B11" s="16" t="s">
        <v>19</v>
      </c>
      <c r="C11" s="32" t="s">
        <v>45</v>
      </c>
      <c r="D11" s="16" t="s">
        <v>14</v>
      </c>
      <c r="E11" s="26" t="s">
        <v>25</v>
      </c>
      <c r="F11" s="19">
        <f>IF(E11="Yes",1,0)</f>
        <v>1</v>
      </c>
      <c r="G11" s="46" t="s">
        <v>29</v>
      </c>
      <c r="H11" s="19">
        <v>1</v>
      </c>
      <c r="I11" s="50">
        <f>SUM(F11:F11)</f>
        <v>1</v>
      </c>
      <c r="J11" s="50">
        <f>SUM(H11:H11)</f>
        <v>1</v>
      </c>
    </row>
    <row r="12" spans="1:10" ht="31.5" thickBot="1" thickTop="1">
      <c r="A12" s="34" t="s">
        <v>38</v>
      </c>
      <c r="B12" s="17" t="s">
        <v>19</v>
      </c>
      <c r="C12" s="43" t="s">
        <v>42</v>
      </c>
      <c r="D12" s="17" t="s">
        <v>16</v>
      </c>
      <c r="E12" s="25">
        <v>1</v>
      </c>
      <c r="F12" s="19">
        <f>IF(E12&lt;0.9,0,E12)</f>
        <v>1</v>
      </c>
      <c r="G12" s="47" t="s">
        <v>46</v>
      </c>
      <c r="H12" s="19">
        <v>1</v>
      </c>
      <c r="I12" s="50">
        <f>SUM(F12:F12)</f>
        <v>1</v>
      </c>
      <c r="J12" s="50">
        <f>SUM(H12:H12)</f>
        <v>1</v>
      </c>
    </row>
    <row r="13" spans="2:8" ht="16.5" thickBot="1" thickTop="1">
      <c r="B13" s="12"/>
      <c r="C13" s="13"/>
      <c r="D13" s="23"/>
      <c r="E13" s="56" t="s">
        <v>22</v>
      </c>
      <c r="F13" s="27">
        <f>SUM(F2:F12)</f>
        <v>6.430000000000001</v>
      </c>
      <c r="H13" s="27">
        <f>SUM(H2:H12)</f>
        <v>11</v>
      </c>
    </row>
    <row r="14" spans="3:8" ht="16.5" thickBot="1" thickTop="1">
      <c r="C14" s="13"/>
      <c r="D14" s="11"/>
      <c r="E14" s="13" t="s">
        <v>18</v>
      </c>
      <c r="F14" s="15">
        <f>F13/11</f>
        <v>0.5845454545454546</v>
      </c>
      <c r="H14" s="29"/>
    </row>
    <row r="15" spans="2:6" ht="31.5" thickBot="1" thickTop="1">
      <c r="B15" s="4">
        <f>F13/H13</f>
        <v>0.5845454545454546</v>
      </c>
      <c r="E15" s="13" t="s">
        <v>34</v>
      </c>
      <c r="F15" s="33">
        <f>F14/0.7</f>
        <v>0.8350649350649352</v>
      </c>
    </row>
    <row r="16" ht="15.75" thickTop="1"/>
  </sheetData>
  <sheetProtection/>
  <mergeCells count="6">
    <mergeCell ref="A4:A5"/>
    <mergeCell ref="A7:A8"/>
    <mergeCell ref="I4:I5"/>
    <mergeCell ref="J4:J5"/>
    <mergeCell ref="I7:I8"/>
    <mergeCell ref="J7:J8"/>
  </mergeCells>
  <dataValidations count="1">
    <dataValidation type="list" allowBlank="1" showInputMessage="1" showErrorMessage="1" sqref="E6:E8 E10:E11">
      <formula1>YesNo</formula1>
    </dataValidation>
  </dataValidations>
  <printOptions horizontalCentered="1"/>
  <pageMargins left="0.45" right="0.45" top="0.64" bottom="0.75" header="0.3" footer="0.3"/>
  <pageSetup firstPageNumber="3" useFirstPageNumber="1" fitToHeight="2" fitToWidth="1" horizontalDpi="300" verticalDpi="300" orientation="landscape" scale="66" r:id="rId1"/>
  <headerFooter>
    <oddHeader>&amp;CLean Assessment Quantitative Report©</oddHeader>
    <oddFooter>&amp;COperational Assessment – Zoltek (Abilene, TX)
Issued By: Dr. Michael Sanders et al, Texas Manufacturing Assistance Center
Revision Level (7/9/14)&amp;R&amp;P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D16" sqref="D16"/>
    </sheetView>
  </sheetViews>
  <sheetFormatPr defaultColWidth="9.140625" defaultRowHeight="15"/>
  <cols>
    <col min="3" max="3" width="9.140625" style="48" customWidth="1"/>
    <col min="4" max="4" width="33.140625" style="1" customWidth="1"/>
  </cols>
  <sheetData>
    <row r="1" spans="1:3" ht="15">
      <c r="A1" s="22" t="s">
        <v>50</v>
      </c>
      <c r="B1" s="22" t="s">
        <v>51</v>
      </c>
      <c r="C1" s="48" t="s">
        <v>52</v>
      </c>
    </row>
    <row r="2" spans="1:4" ht="15">
      <c r="A2" s="31">
        <f>DataEntry!I2</f>
        <v>0</v>
      </c>
      <c r="B2" s="31">
        <f>DataEntry!J2</f>
        <v>1</v>
      </c>
      <c r="C2" s="48">
        <f>A2/B2</f>
        <v>0</v>
      </c>
      <c r="D2" s="2" t="s">
        <v>39</v>
      </c>
    </row>
    <row r="3" spans="1:4" ht="15">
      <c r="A3" s="31">
        <f>DataEntry!I3</f>
        <v>0</v>
      </c>
      <c r="B3" s="31">
        <f>DataEntry!J3</f>
        <v>1</v>
      </c>
      <c r="C3" s="48">
        <f aca="true" t="shared" si="0" ref="C3:C10">A3/B3</f>
        <v>0</v>
      </c>
      <c r="D3" s="2" t="s">
        <v>3</v>
      </c>
    </row>
    <row r="4" spans="1:4" ht="15">
      <c r="A4" s="31">
        <f>DataEntry!I4</f>
        <v>0.93</v>
      </c>
      <c r="B4" s="31">
        <f>DataEntry!J4</f>
        <v>2</v>
      </c>
      <c r="C4" s="48">
        <f t="shared" si="0"/>
        <v>0.465</v>
      </c>
      <c r="D4" s="2" t="s">
        <v>4</v>
      </c>
    </row>
    <row r="5" spans="1:4" ht="15">
      <c r="A5" s="31">
        <f>DataEntry!I6</f>
        <v>1</v>
      </c>
      <c r="B5" s="31">
        <f>DataEntry!J6</f>
        <v>1</v>
      </c>
      <c r="C5" s="48">
        <f t="shared" si="0"/>
        <v>1</v>
      </c>
      <c r="D5" s="2" t="s">
        <v>31</v>
      </c>
    </row>
    <row r="6" spans="1:4" ht="15">
      <c r="A6" s="31">
        <f>DataEntry!I7</f>
        <v>2</v>
      </c>
      <c r="B6" s="31">
        <f>DataEntry!J7</f>
        <v>2</v>
      </c>
      <c r="C6" s="48">
        <f t="shared" si="0"/>
        <v>1</v>
      </c>
      <c r="D6" s="2" t="s">
        <v>36</v>
      </c>
    </row>
    <row r="7" spans="1:4" ht="15">
      <c r="A7" s="31">
        <f>DataEntry!I9</f>
        <v>0.5000000000000004</v>
      </c>
      <c r="B7" s="31">
        <f>DataEntry!J9</f>
        <v>1</v>
      </c>
      <c r="C7" s="48">
        <f t="shared" si="0"/>
        <v>0.5000000000000004</v>
      </c>
      <c r="D7" s="1" t="s">
        <v>6</v>
      </c>
    </row>
    <row r="8" spans="1:4" ht="15">
      <c r="A8" s="31">
        <f>DataEntry!I10</f>
        <v>0</v>
      </c>
      <c r="B8" s="31">
        <f>DataEntry!J10</f>
        <v>1</v>
      </c>
      <c r="C8" s="48">
        <f t="shared" si="0"/>
        <v>0</v>
      </c>
      <c r="D8" s="2" t="s">
        <v>37</v>
      </c>
    </row>
    <row r="9" spans="1:4" ht="15">
      <c r="A9" s="31">
        <f>DataEntry!I11</f>
        <v>1</v>
      </c>
      <c r="B9" s="31">
        <f>DataEntry!J11</f>
        <v>1</v>
      </c>
      <c r="C9" s="48">
        <f t="shared" si="0"/>
        <v>1</v>
      </c>
      <c r="D9" s="2" t="s">
        <v>7</v>
      </c>
    </row>
    <row r="10" spans="1:4" ht="15">
      <c r="A10" s="31">
        <f>DataEntry!I12</f>
        <v>1</v>
      </c>
      <c r="B10" s="31">
        <f>DataEntry!J12</f>
        <v>1</v>
      </c>
      <c r="C10" s="48">
        <f t="shared" si="0"/>
        <v>1</v>
      </c>
      <c r="D10" s="2" t="s">
        <v>38</v>
      </c>
    </row>
    <row r="11" spans="1:3" ht="15">
      <c r="A11" s="31">
        <f>SUM(A2:A10)</f>
        <v>6.430000000000001</v>
      </c>
      <c r="B11">
        <f>SUM(B2:B10)</f>
        <v>11</v>
      </c>
      <c r="C11" s="48">
        <f>A11/B11</f>
        <v>0.5845454545454546</v>
      </c>
    </row>
    <row r="14" ht="15">
      <c r="A14" s="2"/>
    </row>
    <row r="15" ht="15">
      <c r="A15" s="2"/>
    </row>
    <row r="16" ht="15">
      <c r="A16" s="2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3" ht="15">
      <c r="A33" s="2"/>
    </row>
    <row r="34" ht="15">
      <c r="A34" s="2"/>
    </row>
    <row r="36" ht="15">
      <c r="A36" s="2"/>
    </row>
    <row r="37" ht="15">
      <c r="A37" s="2"/>
    </row>
    <row r="38" ht="15">
      <c r="A38" s="2"/>
    </row>
    <row r="40" ht="15">
      <c r="A40" s="1"/>
    </row>
    <row r="41" ht="15">
      <c r="A41" s="2"/>
    </row>
    <row r="42" ht="15">
      <c r="A42" s="2"/>
    </row>
    <row r="44" ht="15">
      <c r="A44" s="2"/>
    </row>
    <row r="45" ht="15">
      <c r="A45" s="2"/>
    </row>
    <row r="46" ht="15">
      <c r="A46" s="2"/>
    </row>
    <row r="47" ht="15">
      <c r="A47" s="2"/>
    </row>
    <row r="49" ht="15">
      <c r="A49" s="2"/>
    </row>
    <row r="50" ht="15">
      <c r="A50" s="2"/>
    </row>
    <row r="52" ht="15">
      <c r="A52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25</v>
      </c>
    </row>
    <row r="2" ht="15">
      <c r="A2" t="s">
        <v>26</v>
      </c>
    </row>
    <row r="3" ht="15">
      <c r="A3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seanf</dc:creator>
  <cp:keywords/>
  <dc:description/>
  <cp:lastModifiedBy>Sean Fields</cp:lastModifiedBy>
  <cp:lastPrinted>2017-09-05T13:50:22Z</cp:lastPrinted>
  <dcterms:created xsi:type="dcterms:W3CDTF">2010-03-24T00:21:10Z</dcterms:created>
  <dcterms:modified xsi:type="dcterms:W3CDTF">2020-05-28T03:28:35Z</dcterms:modified>
  <cp:category/>
  <cp:version/>
  <cp:contentType/>
  <cp:contentStatus/>
</cp:coreProperties>
</file>