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090" activeTab="3"/>
  </bookViews>
  <sheets>
    <sheet name="On_Off RPT" sheetId="1" r:id="rId1"/>
    <sheet name="Week_MTD" sheetId="2" r:id="rId2"/>
    <sheet name="MTD_Graph" sheetId="3" r:id="rId3"/>
    <sheet name="Year to Date" sheetId="4" r:id="rId4"/>
    <sheet name="Line # 1" sheetId="5" r:id="rId5"/>
    <sheet name="Line # 2" sheetId="6" r:id="rId6"/>
    <sheet name="Line # 3" sheetId="7" r:id="rId7"/>
    <sheet name="Line # 4" sheetId="8" r:id="rId8"/>
  </sheets>
  <externalReferences>
    <externalReference r:id="rId11"/>
  </externalReferences>
  <definedNames>
    <definedName name="_xlnm.Print_Area" localSheetId="0">'On_Off RPT'!$A$1:$V$50</definedName>
    <definedName name="_xlnm.Print_Area" localSheetId="1">'Week_MTD'!$A$1:$R$27</definedName>
    <definedName name="_xlnm.Print_Area" localSheetId="3">'Year to Date'!$A$1:$R$39</definedName>
    <definedName name="TABLE">'[1]Output Rate Variance'!$A$7:$H$42</definedName>
  </definedNames>
  <calcPr fullCalcOnLoad="1"/>
</workbook>
</file>

<file path=xl/sharedStrings.xml><?xml version="1.0" encoding="utf-8"?>
<sst xmlns="http://schemas.openxmlformats.org/spreadsheetml/2006/main" count="181" uniqueCount="42">
  <si>
    <t>MONTH:</t>
  </si>
  <si>
    <t>Month to Date</t>
  </si>
  <si>
    <t>Sequenced Rate</t>
  </si>
  <si>
    <t>Week           Ending</t>
  </si>
  <si>
    <t>Actual Units Produced</t>
  </si>
  <si>
    <t>Quality Deducts</t>
  </si>
  <si>
    <t>Absolute Deviation</t>
  </si>
  <si>
    <t>Sum of Absolute Deviation</t>
  </si>
  <si>
    <t>% Output Rate</t>
  </si>
  <si>
    <t>MONTH</t>
  </si>
  <si>
    <t>LINE:</t>
  </si>
  <si>
    <t>October</t>
  </si>
  <si>
    <t>Month           Ending</t>
  </si>
  <si>
    <t>Monthly Rate</t>
  </si>
  <si>
    <t>Year to Date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</si>
  <si>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</si>
  <si>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</si>
  <si>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</si>
  <si>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</si>
  <si>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</si>
  <si>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</si>
  <si>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</si>
  <si>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</si>
  <si>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</si>
  <si>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</si>
  <si>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</si>
  <si>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TOTAL</t>
  </si>
  <si>
    <t>% Output Rate Month</t>
  </si>
  <si>
    <t>On</t>
  </si>
  <si>
    <t>Quality Deduct</t>
  </si>
  <si>
    <t>Daily Total:</t>
  </si>
  <si>
    <t>Weekly Total:</t>
  </si>
  <si>
    <t>MTD Total:</t>
  </si>
  <si>
    <t>Job # / Model Description</t>
  </si>
  <si>
    <t>OFF</t>
  </si>
  <si>
    <t>COMMENTS</t>
  </si>
  <si>
    <t>Line # 1</t>
  </si>
  <si>
    <t>Line # 2</t>
  </si>
  <si>
    <t>Line # 3</t>
  </si>
  <si>
    <t>Line #3</t>
  </si>
  <si>
    <t>Line # 4</t>
  </si>
  <si>
    <t>10//21/2002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</si>
</sst>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00000"/>
    <numFmt numFmtId="167" formatCode="0.00000"/>
    <numFmt numFmtId="168" formatCode="0.0000"/>
    <numFmt numFmtId="169" formatCode="0.0"/>
    <numFmt numFmtId="170" formatCode="0.0000000"/>
    <numFmt numFmtId="171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b/>
      <sz val="18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19" applyAlignment="1">
      <alignment horizontal="center"/>
    </xf>
    <xf numFmtId="10" fontId="0" fillId="0" borderId="0" xfId="19" applyNumberFormat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2" borderId="2" xfId="19" applyFill="1" applyBorder="1" applyAlignment="1">
      <alignment horizontal="center"/>
    </xf>
    <xf numFmtId="9" fontId="0" fillId="2" borderId="4" xfId="19" applyNumberFormat="1" applyFill="1" applyBorder="1" applyAlignment="1">
      <alignment horizontal="center"/>
    </xf>
    <xf numFmtId="9" fontId="0" fillId="2" borderId="1" xfId="19" applyFill="1" applyBorder="1" applyAlignment="1">
      <alignment horizontal="center"/>
    </xf>
    <xf numFmtId="9" fontId="0" fillId="2" borderId="5" xfId="19" applyNumberFormat="1" applyFill="1" applyBorder="1" applyAlignment="1">
      <alignment horizontal="center"/>
    </xf>
    <xf numFmtId="9" fontId="0" fillId="2" borderId="3" xfId="19" applyFill="1" applyBorder="1" applyAlignment="1">
      <alignment horizontal="center"/>
    </xf>
    <xf numFmtId="9" fontId="0" fillId="2" borderId="6" xfId="19" applyNumberForma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9" fontId="1" fillId="3" borderId="7" xfId="19" applyFont="1" applyFill="1" applyBorder="1" applyAlignment="1">
      <alignment horizontal="center" vertical="center" wrapText="1"/>
    </xf>
    <xf numFmtId="10" fontId="1" fillId="3" borderId="8" xfId="19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9" fontId="1" fillId="0" borderId="0" xfId="19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1" fillId="4" borderId="11" xfId="19" applyFont="1" applyFill="1" applyBorder="1" applyAlignment="1">
      <alignment horizontal="center" vertical="center"/>
    </xf>
    <xf numFmtId="9" fontId="1" fillId="4" borderId="12" xfId="19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2" borderId="15" xfId="19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9" fontId="0" fillId="2" borderId="17" xfId="19" applyNumberFormat="1" applyFill="1" applyBorder="1" applyAlignment="1">
      <alignment horizontal="center"/>
    </xf>
    <xf numFmtId="14" fontId="1" fillId="0" borderId="18" xfId="0" applyNumberFormat="1" applyFont="1" applyBorder="1" applyAlignment="1">
      <alignment horizontal="left"/>
    </xf>
    <xf numFmtId="14" fontId="1" fillId="0" borderId="19" xfId="0" applyNumberFormat="1" applyFont="1" applyBorder="1" applyAlignment="1">
      <alignment horizontal="left"/>
    </xf>
    <xf numFmtId="14" fontId="1" fillId="0" borderId="20" xfId="0" applyNumberFormat="1" applyFont="1" applyBorder="1" applyAlignment="1">
      <alignment horizontal="left"/>
    </xf>
    <xf numFmtId="9" fontId="0" fillId="2" borderId="21" xfId="19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26" xfId="0" applyFont="1" applyBorder="1" applyAlignment="1">
      <alignment horizontal="right" vertical="center" wrapText="1"/>
    </xf>
    <xf numFmtId="0" fontId="0" fillId="0" borderId="27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9" fontId="3" fillId="0" borderId="0" xfId="19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2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Weekly Output Rate
Month of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Week_MTD!$G$6:$G$10</c:f>
              <c:numCache>
                <c:ptCount val="5"/>
                <c:pt idx="0">
                  <c:v>0.92</c:v>
                </c:pt>
                <c:pt idx="1">
                  <c:v>0.9636363636363636</c:v>
                </c:pt>
                <c:pt idx="2">
                  <c:v>0.9818181818181818</c:v>
                </c:pt>
                <c:pt idx="3">
                  <c:v>0.98</c:v>
                </c:pt>
                <c:pt idx="4">
                  <c:v>0.9333333333333333</c:v>
                </c:pt>
              </c:numCache>
            </c:numRef>
          </c:val>
        </c:ser>
        <c:axId val="3206825"/>
        <c:axId val="28861426"/>
      </c:barChart>
      <c:catAx>
        <c:axId val="3206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Week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61426"/>
        <c:crosses val="autoZero"/>
        <c:auto val="1"/>
        <c:lblOffset val="100"/>
        <c:noMultiLvlLbl val="0"/>
      </c:catAx>
      <c:valAx>
        <c:axId val="28861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Linearity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6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YTD OUTPUT RATE VARIANCE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Line #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1575"/>
          <c:w val="0.8567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'Year to Date'!$G$6:$G$17</c:f>
              <c:numCache>
                <c:ptCount val="12"/>
                <c:pt idx="0">
                  <c:v>0.9166666666666666</c:v>
                </c:pt>
                <c:pt idx="1">
                  <c:v>0.9444444444444444</c:v>
                </c:pt>
                <c:pt idx="2">
                  <c:v>0.9047619047619048</c:v>
                </c:pt>
                <c:pt idx="3">
                  <c:v>0.9166666666666666</c:v>
                </c:pt>
                <c:pt idx="4">
                  <c:v>0.7083333333333333</c:v>
                </c:pt>
                <c:pt idx="5">
                  <c:v>1</c:v>
                </c:pt>
                <c:pt idx="6">
                  <c:v>1</c:v>
                </c:pt>
                <c:pt idx="7">
                  <c:v>0.9090909090909091</c:v>
                </c:pt>
                <c:pt idx="8">
                  <c:v>0.8888888888888888</c:v>
                </c:pt>
                <c:pt idx="9">
                  <c:v>0.8</c:v>
                </c:pt>
                <c:pt idx="10">
                  <c:v>0.875</c:v>
                </c:pt>
                <c:pt idx="11">
                  <c:v>0.9583333333333334</c:v>
                </c:pt>
              </c:numCache>
            </c:numRef>
          </c:val>
        </c:ser>
        <c:axId val="58426243"/>
        <c:axId val="56074140"/>
      </c:barChart>
      <c:catAx>
        <c:axId val="5842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crossAx val="56074140"/>
        <c:crosses val="autoZero"/>
        <c:auto val="1"/>
        <c:lblOffset val="100"/>
        <c:noMultiLvlLbl val="0"/>
      </c:catAx>
      <c:valAx>
        <c:axId val="56074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Linearity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26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9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OUTPUT RATE VARIANCE
 Line #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to Date'!$Q$26:$Q$37</c:f>
              <c:numCache>
                <c:ptCount val="12"/>
                <c:pt idx="0">
                  <c:v>0.9166666666666666</c:v>
                </c:pt>
                <c:pt idx="1">
                  <c:v>0.9333333333333333</c:v>
                </c:pt>
                <c:pt idx="2">
                  <c:v>0.9215686274509804</c:v>
                </c:pt>
                <c:pt idx="3">
                  <c:v>0.9206349206349207</c:v>
                </c:pt>
                <c:pt idx="4">
                  <c:v>0.8866666666666667</c:v>
                </c:pt>
                <c:pt idx="5">
                  <c:v>0.8988095238095238</c:v>
                </c:pt>
                <c:pt idx="6">
                  <c:v>0.9114583333333334</c:v>
                </c:pt>
                <c:pt idx="7">
                  <c:v>0.9112149532710281</c:v>
                </c:pt>
                <c:pt idx="8">
                  <c:v>0.9094827586206896</c:v>
                </c:pt>
                <c:pt idx="9">
                  <c:v>0.902834008097166</c:v>
                </c:pt>
                <c:pt idx="10">
                  <c:v>0.9003690036900369</c:v>
                </c:pt>
                <c:pt idx="11">
                  <c:v>0.9050847457627118</c:v>
                </c:pt>
              </c:numCache>
            </c:numRef>
          </c:val>
        </c:ser>
        <c:axId val="34905213"/>
        <c:axId val="45711462"/>
      </c:barChart>
      <c:catAx>
        <c:axId val="34905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11462"/>
        <c:crosses val="autoZero"/>
        <c:auto val="1"/>
        <c:lblOffset val="100"/>
        <c:noMultiLvlLbl val="0"/>
      </c:catAx>
      <c:valAx>
        <c:axId val="45711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Linearity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05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OUTPUT RATE VARIANCE
 Line #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to Date'!$Q$6:$Q$17</c:f>
              <c:numCache>
                <c:ptCount val="12"/>
                <c:pt idx="0">
                  <c:v>0.9166666666666666</c:v>
                </c:pt>
                <c:pt idx="1">
                  <c:v>0.9333333333333333</c:v>
                </c:pt>
                <c:pt idx="2">
                  <c:v>0.9215686274509804</c:v>
                </c:pt>
                <c:pt idx="3">
                  <c:v>0.9206349206349207</c:v>
                </c:pt>
                <c:pt idx="4">
                  <c:v>0.8866666666666667</c:v>
                </c:pt>
                <c:pt idx="5">
                  <c:v>0.8988095238095238</c:v>
                </c:pt>
                <c:pt idx="6">
                  <c:v>0.9114583333333334</c:v>
                </c:pt>
                <c:pt idx="7">
                  <c:v>0.9112149532710281</c:v>
                </c:pt>
                <c:pt idx="8">
                  <c:v>0.9094827586206896</c:v>
                </c:pt>
                <c:pt idx="9">
                  <c:v>0.902834008097166</c:v>
                </c:pt>
                <c:pt idx="10">
                  <c:v>0.9003690036900369</c:v>
                </c:pt>
                <c:pt idx="11">
                  <c:v>0.9050847457627118</c:v>
                </c:pt>
              </c:numCache>
            </c:numRef>
          </c:val>
        </c:ser>
        <c:axId val="8749975"/>
        <c:axId val="11640912"/>
      </c:barChart>
      <c:catAx>
        <c:axId val="8749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40912"/>
        <c:crosses val="autoZero"/>
        <c:auto val="1"/>
        <c:lblOffset val="100"/>
        <c:noMultiLvlLbl val="0"/>
      </c:catAx>
      <c:valAx>
        <c:axId val="11640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Linearity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49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OUTPUT  RATE VARIANCE
 Line # 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'Year to Date'!$H$26:$H$37</c:f>
              <c:numCache>
                <c:ptCount val="12"/>
                <c:pt idx="0">
                  <c:v>0.9166666666666666</c:v>
                </c:pt>
                <c:pt idx="1">
                  <c:v>0.9333333333333333</c:v>
                </c:pt>
                <c:pt idx="2">
                  <c:v>0.9215686274509804</c:v>
                </c:pt>
                <c:pt idx="3">
                  <c:v>0.9206349206349207</c:v>
                </c:pt>
                <c:pt idx="4">
                  <c:v>0.8866666666666667</c:v>
                </c:pt>
                <c:pt idx="5">
                  <c:v>0.8988095238095238</c:v>
                </c:pt>
                <c:pt idx="6">
                  <c:v>0.9114583333333334</c:v>
                </c:pt>
                <c:pt idx="7">
                  <c:v>0.9112149532710281</c:v>
                </c:pt>
                <c:pt idx="8">
                  <c:v>0.9094827586206896</c:v>
                </c:pt>
                <c:pt idx="9">
                  <c:v>0.902834008097166</c:v>
                </c:pt>
                <c:pt idx="10">
                  <c:v>0.9003690036900369</c:v>
                </c:pt>
                <c:pt idx="11">
                  <c:v>0.9050847457627118</c:v>
                </c:pt>
              </c:numCache>
            </c:numRef>
          </c:val>
        </c:ser>
        <c:axId val="37659345"/>
        <c:axId val="3389786"/>
      </c:barChart>
      <c:catAx>
        <c:axId val="37659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9786"/>
        <c:crosses val="autoZero"/>
        <c:auto val="1"/>
        <c:lblOffset val="100"/>
        <c:noMultiLvlLbl val="0"/>
      </c:catAx>
      <c:valAx>
        <c:axId val="3389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Linearity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593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514350"/>
          <a:ext cx="2190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2</xdr:row>
      <xdr:rowOff>0</xdr:rowOff>
    </xdr:from>
    <xdr:to>
      <xdr:col>8</xdr:col>
      <xdr:colOff>9525</xdr:colOff>
      <xdr:row>2</xdr:row>
      <xdr:rowOff>0</xdr:rowOff>
    </xdr:to>
    <xdr:sp>
      <xdr:nvSpPr>
        <xdr:cNvPr id="2" name="Line 4"/>
        <xdr:cNvSpPr>
          <a:spLocks/>
        </xdr:cNvSpPr>
      </xdr:nvSpPr>
      <xdr:spPr>
        <a:xfrm>
          <a:off x="4400550" y="514350"/>
          <a:ext cx="1476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3" name="Line 5"/>
        <xdr:cNvSpPr>
          <a:spLocks/>
        </xdr:cNvSpPr>
      </xdr:nvSpPr>
      <xdr:spPr>
        <a:xfrm>
          <a:off x="7343775" y="514350"/>
          <a:ext cx="2190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2</xdr:row>
      <xdr:rowOff>0</xdr:rowOff>
    </xdr:from>
    <xdr:to>
      <xdr:col>17</xdr:col>
      <xdr:colOff>9525</xdr:colOff>
      <xdr:row>2</xdr:row>
      <xdr:rowOff>0</xdr:rowOff>
    </xdr:to>
    <xdr:sp>
      <xdr:nvSpPr>
        <xdr:cNvPr id="4" name="Line 6"/>
        <xdr:cNvSpPr>
          <a:spLocks/>
        </xdr:cNvSpPr>
      </xdr:nvSpPr>
      <xdr:spPr>
        <a:xfrm>
          <a:off x="11001375" y="514350"/>
          <a:ext cx="1476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5" name="Line 7"/>
        <xdr:cNvSpPr>
          <a:spLocks/>
        </xdr:cNvSpPr>
      </xdr:nvSpPr>
      <xdr:spPr>
        <a:xfrm>
          <a:off x="742950" y="3495675"/>
          <a:ext cx="2190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733425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6" name="Line 8"/>
        <xdr:cNvSpPr>
          <a:spLocks/>
        </xdr:cNvSpPr>
      </xdr:nvSpPr>
      <xdr:spPr>
        <a:xfrm>
          <a:off x="4400550" y="3495675"/>
          <a:ext cx="1476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0</xdr:rowOff>
    </xdr:from>
    <xdr:to>
      <xdr:col>13</xdr:col>
      <xdr:colOff>0</xdr:colOff>
      <xdr:row>16</xdr:row>
      <xdr:rowOff>0</xdr:rowOff>
    </xdr:to>
    <xdr:sp>
      <xdr:nvSpPr>
        <xdr:cNvPr id="7" name="Line 9"/>
        <xdr:cNvSpPr>
          <a:spLocks/>
        </xdr:cNvSpPr>
      </xdr:nvSpPr>
      <xdr:spPr>
        <a:xfrm>
          <a:off x="7343775" y="3495675"/>
          <a:ext cx="2190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733425</xdr:colOff>
      <xdr:row>16</xdr:row>
      <xdr:rowOff>0</xdr:rowOff>
    </xdr:from>
    <xdr:to>
      <xdr:col>17</xdr:col>
      <xdr:colOff>9525</xdr:colOff>
      <xdr:row>16</xdr:row>
      <xdr:rowOff>0</xdr:rowOff>
    </xdr:to>
    <xdr:sp>
      <xdr:nvSpPr>
        <xdr:cNvPr id="8" name="Line 10"/>
        <xdr:cNvSpPr>
          <a:spLocks/>
        </xdr:cNvSpPr>
      </xdr:nvSpPr>
      <xdr:spPr>
        <a:xfrm>
          <a:off x="11001375" y="3495675"/>
          <a:ext cx="1476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4</xdr:col>
      <xdr:colOff>733425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62000" y="323850"/>
          <a:ext cx="2905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</xdr:row>
      <xdr:rowOff>0</xdr:rowOff>
    </xdr:from>
    <xdr:to>
      <xdr:col>13</xdr:col>
      <xdr:colOff>733425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362825" y="323850"/>
          <a:ext cx="2905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14</xdr:col>
      <xdr:colOff>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7334250" y="4133850"/>
          <a:ext cx="2933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5</xdr:col>
      <xdr:colOff>0</xdr:colOff>
      <xdr:row>22</xdr:row>
      <xdr:rowOff>9525</xdr:rowOff>
    </xdr:to>
    <xdr:sp>
      <xdr:nvSpPr>
        <xdr:cNvPr id="4" name="Line 4"/>
        <xdr:cNvSpPr>
          <a:spLocks/>
        </xdr:cNvSpPr>
      </xdr:nvSpPr>
      <xdr:spPr>
        <a:xfrm>
          <a:off x="733425" y="4143375"/>
          <a:ext cx="2933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y%20Documents\Line%20Design%20Tools\Daily%20Rate%20RRP%20&amp;%20Linearity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 Rate Variance"/>
      <sheetName val="Graph"/>
      <sheetName val="Daily RRP SVC Parts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7">
          <cell r="B7" t="str">
            <v>Daily Rate</v>
          </cell>
          <cell r="C7" t="str">
            <v>Actual </v>
          </cell>
          <cell r="D7" t="str">
            <v>Team QC</v>
          </cell>
          <cell r="E7" t="str">
            <v>Absolute</v>
          </cell>
          <cell r="F7" t="str">
            <v>Sum of Abs.</v>
          </cell>
          <cell r="G7" t="str">
            <v>Daily</v>
          </cell>
          <cell r="H7" t="str">
            <v>Month to Date</v>
          </cell>
        </row>
        <row r="8">
          <cell r="A8" t="str">
            <v>Day</v>
          </cell>
          <cell r="B8" t="str">
            <v>Sequenced</v>
          </cell>
          <cell r="C8" t="str">
            <v>Units</v>
          </cell>
          <cell r="D8" t="str">
            <v>Rejects</v>
          </cell>
          <cell r="E8" t="str">
            <v>Deviation</v>
          </cell>
          <cell r="F8" t="str">
            <v>Deviation</v>
          </cell>
          <cell r="G8" t="str">
            <v>Linearity %</v>
          </cell>
          <cell r="H8" t="str">
            <v>Linearity %</v>
          </cell>
        </row>
        <row r="10">
          <cell r="A10">
            <v>1</v>
          </cell>
          <cell r="B10">
            <v>25</v>
          </cell>
          <cell r="C10">
            <v>24</v>
          </cell>
          <cell r="D10">
            <v>3</v>
          </cell>
          <cell r="E10">
            <v>4</v>
          </cell>
          <cell r="F10">
            <v>4</v>
          </cell>
          <cell r="G10">
            <v>0.84</v>
          </cell>
          <cell r="H10">
            <v>0.84</v>
          </cell>
        </row>
        <row r="11">
          <cell r="A11">
            <v>2</v>
          </cell>
          <cell r="B11">
            <v>100</v>
          </cell>
          <cell r="C11">
            <v>100</v>
          </cell>
          <cell r="E11">
            <v>0</v>
          </cell>
          <cell r="F11">
            <v>4</v>
          </cell>
          <cell r="G11">
            <v>1</v>
          </cell>
          <cell r="H11">
            <v>0.968</v>
          </cell>
        </row>
        <row r="12">
          <cell r="A12">
            <v>3</v>
          </cell>
          <cell r="B12">
            <v>100</v>
          </cell>
          <cell r="C12">
            <v>100</v>
          </cell>
          <cell r="E12">
            <v>0</v>
          </cell>
          <cell r="F12">
            <v>4</v>
          </cell>
          <cell r="G12">
            <v>1</v>
          </cell>
          <cell r="H12">
            <v>0.9822222222222222</v>
          </cell>
        </row>
        <row r="13">
          <cell r="A13">
            <v>4</v>
          </cell>
          <cell r="B13">
            <v>100</v>
          </cell>
          <cell r="C13">
            <v>100</v>
          </cell>
          <cell r="E13">
            <v>0</v>
          </cell>
          <cell r="F13">
            <v>4</v>
          </cell>
          <cell r="G13">
            <v>1</v>
          </cell>
          <cell r="H13">
            <v>0.9876923076923076</v>
          </cell>
        </row>
        <row r="14">
          <cell r="A14">
            <v>5</v>
          </cell>
          <cell r="B14">
            <v>100</v>
          </cell>
          <cell r="C14">
            <v>100</v>
          </cell>
          <cell r="E14">
            <v>0</v>
          </cell>
          <cell r="F14">
            <v>4</v>
          </cell>
          <cell r="G14">
            <v>1</v>
          </cell>
          <cell r="H14">
            <v>0.9905882352941177</v>
          </cell>
        </row>
        <row r="15">
          <cell r="A15">
            <v>6</v>
          </cell>
          <cell r="B15">
            <v>100</v>
          </cell>
          <cell r="C15">
            <v>100</v>
          </cell>
          <cell r="E15">
            <v>0</v>
          </cell>
          <cell r="F15">
            <v>4</v>
          </cell>
          <cell r="G15">
            <v>1</v>
          </cell>
          <cell r="H15">
            <v>0.9923809523809524</v>
          </cell>
        </row>
        <row r="16">
          <cell r="A16">
            <v>7</v>
          </cell>
          <cell r="B16">
            <v>100</v>
          </cell>
          <cell r="C16">
            <v>100</v>
          </cell>
          <cell r="E16">
            <v>0</v>
          </cell>
          <cell r="F16">
            <v>4</v>
          </cell>
          <cell r="G16">
            <v>1</v>
          </cell>
          <cell r="H16">
            <v>0.9936</v>
          </cell>
        </row>
        <row r="17">
          <cell r="A17">
            <v>8</v>
          </cell>
          <cell r="B17">
            <v>100</v>
          </cell>
          <cell r="C17">
            <v>100</v>
          </cell>
          <cell r="E17">
            <v>0</v>
          </cell>
          <cell r="F17">
            <v>4</v>
          </cell>
          <cell r="G17">
            <v>1</v>
          </cell>
          <cell r="H17">
            <v>0.9944827586206897</v>
          </cell>
        </row>
        <row r="18">
          <cell r="A18">
            <v>9</v>
          </cell>
          <cell r="B18">
            <v>100</v>
          </cell>
          <cell r="C18">
            <v>100</v>
          </cell>
          <cell r="E18">
            <v>0</v>
          </cell>
          <cell r="F18">
            <v>4</v>
          </cell>
          <cell r="G18">
            <v>1</v>
          </cell>
          <cell r="H18">
            <v>0.9951515151515151</v>
          </cell>
        </row>
        <row r="19">
          <cell r="A19">
            <v>10</v>
          </cell>
          <cell r="B19">
            <v>100</v>
          </cell>
          <cell r="C19">
            <v>100</v>
          </cell>
          <cell r="E19">
            <v>0</v>
          </cell>
          <cell r="F19">
            <v>4</v>
          </cell>
          <cell r="G19">
            <v>1</v>
          </cell>
          <cell r="H19">
            <v>0.9956756756756757</v>
          </cell>
        </row>
        <row r="20">
          <cell r="A20">
            <v>11</v>
          </cell>
          <cell r="B20">
            <v>100</v>
          </cell>
          <cell r="C20">
            <v>100</v>
          </cell>
          <cell r="E20">
            <v>0</v>
          </cell>
          <cell r="F20">
            <v>4</v>
          </cell>
          <cell r="G20">
            <v>1</v>
          </cell>
          <cell r="H20">
            <v>0.9960975609756098</v>
          </cell>
        </row>
        <row r="21">
          <cell r="A21">
            <v>12</v>
          </cell>
          <cell r="B21">
            <v>100</v>
          </cell>
          <cell r="C21">
            <v>100</v>
          </cell>
          <cell r="E21">
            <v>0</v>
          </cell>
          <cell r="F21">
            <v>4</v>
          </cell>
          <cell r="G21">
            <v>1</v>
          </cell>
          <cell r="H21">
            <v>0.9964444444444445</v>
          </cell>
        </row>
        <row r="22">
          <cell r="A22">
            <v>13</v>
          </cell>
          <cell r="B22">
            <v>100</v>
          </cell>
          <cell r="C22">
            <v>100</v>
          </cell>
          <cell r="E22">
            <v>0</v>
          </cell>
          <cell r="F22">
            <v>4</v>
          </cell>
          <cell r="G22">
            <v>1</v>
          </cell>
          <cell r="H22">
            <v>0.996734693877551</v>
          </cell>
        </row>
        <row r="23">
          <cell r="A23">
            <v>14</v>
          </cell>
          <cell r="B23">
            <v>100</v>
          </cell>
          <cell r="C23">
            <v>100</v>
          </cell>
          <cell r="E23">
            <v>0</v>
          </cell>
          <cell r="F23">
            <v>4</v>
          </cell>
          <cell r="G23">
            <v>1</v>
          </cell>
          <cell r="H23">
            <v>0.9969811320754717</v>
          </cell>
        </row>
        <row r="24">
          <cell r="A24">
            <v>15</v>
          </cell>
          <cell r="B24">
            <v>100</v>
          </cell>
          <cell r="C24">
            <v>100</v>
          </cell>
          <cell r="E24">
            <v>0</v>
          </cell>
          <cell r="F24">
            <v>4</v>
          </cell>
          <cell r="G24">
            <v>1</v>
          </cell>
          <cell r="H24">
            <v>0.9971929824561403</v>
          </cell>
        </row>
        <row r="25">
          <cell r="A25">
            <v>16</v>
          </cell>
          <cell r="B25">
            <v>100</v>
          </cell>
          <cell r="C25">
            <v>100</v>
          </cell>
          <cell r="E25">
            <v>0</v>
          </cell>
          <cell r="F25">
            <v>4</v>
          </cell>
          <cell r="G25">
            <v>1</v>
          </cell>
          <cell r="H25">
            <v>0.9973770491803279</v>
          </cell>
        </row>
        <row r="26">
          <cell r="A26">
            <v>17</v>
          </cell>
          <cell r="B26">
            <v>100</v>
          </cell>
          <cell r="C26">
            <v>100</v>
          </cell>
          <cell r="E26">
            <v>0</v>
          </cell>
          <cell r="F26">
            <v>4</v>
          </cell>
          <cell r="G26">
            <v>1</v>
          </cell>
          <cell r="H26">
            <v>0.9975384615384615</v>
          </cell>
        </row>
        <row r="27">
          <cell r="A27">
            <v>18</v>
          </cell>
          <cell r="B27">
            <v>100</v>
          </cell>
          <cell r="C27">
            <v>100</v>
          </cell>
          <cell r="E27">
            <v>0</v>
          </cell>
          <cell r="F27">
            <v>4</v>
          </cell>
          <cell r="G27">
            <v>1</v>
          </cell>
          <cell r="H27">
            <v>0.9976811594202899</v>
          </cell>
        </row>
        <row r="28">
          <cell r="A28">
            <v>19</v>
          </cell>
          <cell r="B28">
            <v>100</v>
          </cell>
          <cell r="C28">
            <v>100</v>
          </cell>
          <cell r="E28">
            <v>0</v>
          </cell>
          <cell r="F28">
            <v>4</v>
          </cell>
          <cell r="G28">
            <v>1</v>
          </cell>
          <cell r="H28">
            <v>0.9978082191780822</v>
          </cell>
        </row>
        <row r="29">
          <cell r="A29">
            <v>20</v>
          </cell>
          <cell r="B29">
            <v>100</v>
          </cell>
          <cell r="C29">
            <v>100</v>
          </cell>
          <cell r="E29">
            <v>0</v>
          </cell>
          <cell r="F29">
            <v>4</v>
          </cell>
          <cell r="G29">
            <v>1</v>
          </cell>
          <cell r="H29">
            <v>0.9979220779220779</v>
          </cell>
        </row>
        <row r="30">
          <cell r="A30">
            <v>21</v>
          </cell>
          <cell r="B30">
            <v>100</v>
          </cell>
          <cell r="C30">
            <v>100</v>
          </cell>
          <cell r="E30">
            <v>0</v>
          </cell>
          <cell r="F30">
            <v>4</v>
          </cell>
          <cell r="G30">
            <v>1</v>
          </cell>
          <cell r="H30">
            <v>0.9980246913580247</v>
          </cell>
        </row>
        <row r="31">
          <cell r="A31">
            <v>22</v>
          </cell>
          <cell r="B31">
            <v>100</v>
          </cell>
          <cell r="C31">
            <v>100</v>
          </cell>
          <cell r="E31">
            <v>0</v>
          </cell>
          <cell r="F31">
            <v>4</v>
          </cell>
          <cell r="G31">
            <v>1</v>
          </cell>
          <cell r="H31">
            <v>0.9981176470588236</v>
          </cell>
        </row>
        <row r="32">
          <cell r="A32">
            <v>23</v>
          </cell>
          <cell r="B32">
            <v>100</v>
          </cell>
          <cell r="C32">
            <v>100</v>
          </cell>
          <cell r="E32">
            <v>0</v>
          </cell>
          <cell r="F32">
            <v>4</v>
          </cell>
          <cell r="G32">
            <v>1</v>
          </cell>
          <cell r="H32">
            <v>0.9982022471910112</v>
          </cell>
        </row>
        <row r="33">
          <cell r="A33">
            <v>24</v>
          </cell>
          <cell r="B33">
            <v>100</v>
          </cell>
          <cell r="C33">
            <v>100</v>
          </cell>
          <cell r="E33">
            <v>0</v>
          </cell>
          <cell r="F33">
            <v>4</v>
          </cell>
          <cell r="G33">
            <v>1</v>
          </cell>
          <cell r="H33">
            <v>0.9982795698924731</v>
          </cell>
        </row>
        <row r="34">
          <cell r="A34">
            <v>25</v>
          </cell>
          <cell r="B34">
            <v>100</v>
          </cell>
          <cell r="C34">
            <v>100</v>
          </cell>
          <cell r="E34">
            <v>0</v>
          </cell>
          <cell r="F34">
            <v>4</v>
          </cell>
          <cell r="G34">
            <v>1</v>
          </cell>
          <cell r="H34">
            <v>0.9983505154639175</v>
          </cell>
        </row>
        <row r="35">
          <cell r="A35">
            <v>26</v>
          </cell>
          <cell r="B35">
            <v>100</v>
          </cell>
          <cell r="C35">
            <v>100</v>
          </cell>
          <cell r="E35">
            <v>0</v>
          </cell>
          <cell r="F35">
            <v>4</v>
          </cell>
          <cell r="G35">
            <v>1</v>
          </cell>
          <cell r="H35">
            <v>0.9984158415841584</v>
          </cell>
        </row>
        <row r="36">
          <cell r="A36">
            <v>27</v>
          </cell>
          <cell r="B36">
            <v>100</v>
          </cell>
          <cell r="C36">
            <v>100</v>
          </cell>
          <cell r="E36">
            <v>0</v>
          </cell>
          <cell r="F36">
            <v>4</v>
          </cell>
          <cell r="G36">
            <v>1</v>
          </cell>
          <cell r="H36">
            <v>0.9984761904761905</v>
          </cell>
        </row>
        <row r="37">
          <cell r="A37">
            <v>28</v>
          </cell>
          <cell r="B37">
            <v>100</v>
          </cell>
          <cell r="C37">
            <v>100</v>
          </cell>
          <cell r="E37">
            <v>0</v>
          </cell>
          <cell r="F37">
            <v>4</v>
          </cell>
          <cell r="G37">
            <v>1</v>
          </cell>
          <cell r="H37">
            <v>0.9985321100917431</v>
          </cell>
        </row>
        <row r="38">
          <cell r="A38">
            <v>29</v>
          </cell>
          <cell r="B38">
            <v>100</v>
          </cell>
          <cell r="C38">
            <v>100</v>
          </cell>
          <cell r="E38">
            <v>0</v>
          </cell>
          <cell r="F38">
            <v>4</v>
          </cell>
          <cell r="G38">
            <v>1</v>
          </cell>
          <cell r="H38">
            <v>0.9985840707964602</v>
          </cell>
        </row>
        <row r="39">
          <cell r="A39">
            <v>30</v>
          </cell>
          <cell r="B39">
            <v>100</v>
          </cell>
          <cell r="C39">
            <v>100</v>
          </cell>
          <cell r="E39">
            <v>0</v>
          </cell>
          <cell r="F39">
            <v>4</v>
          </cell>
          <cell r="G39">
            <v>1</v>
          </cell>
          <cell r="H39">
            <v>0.9986324786324786</v>
          </cell>
        </row>
        <row r="40">
          <cell r="A40">
            <v>31</v>
          </cell>
          <cell r="B40">
            <v>100</v>
          </cell>
          <cell r="C40">
            <v>100</v>
          </cell>
          <cell r="E40">
            <v>0</v>
          </cell>
          <cell r="F40">
            <v>4</v>
          </cell>
          <cell r="G40">
            <v>1</v>
          </cell>
          <cell r="H40">
            <v>0.9986776859504132</v>
          </cell>
        </row>
        <row r="42">
          <cell r="A42" t="str">
            <v>TOTALS</v>
          </cell>
          <cell r="B42">
            <v>3025</v>
          </cell>
          <cell r="C42">
            <v>3024</v>
          </cell>
          <cell r="E42">
            <v>4</v>
          </cell>
          <cell r="F42">
            <v>4</v>
          </cell>
          <cell r="G42">
            <v>0.9986776859504132</v>
          </cell>
          <cell r="H42">
            <v>0.9986776859504132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zoomScale="75" zoomScaleNormal="75" workbookViewId="0" topLeftCell="A1">
      <selection activeCell="O6" sqref="O6"/>
    </sheetView>
  </sheetViews>
  <sheetFormatPr defaultColWidth="9.140625" defaultRowHeight="12.75"/>
  <cols>
    <col min="1" max="1" width="12.8515625" style="0" customWidth="1"/>
    <col min="2" max="2" width="7.421875" style="0" customWidth="1"/>
    <col min="3" max="3" width="8.8515625" style="0" customWidth="1"/>
    <col min="4" max="4" width="9.421875" style="0" customWidth="1"/>
    <col min="5" max="5" width="28.28125" style="0" customWidth="1"/>
    <col min="6" max="6" width="5.7109375" style="0" customWidth="1"/>
    <col min="7" max="7" width="12.8515625" style="0" customWidth="1"/>
    <col min="10" max="10" width="8.8515625" style="0" customWidth="1"/>
    <col min="11" max="11" width="28.00390625" style="0" customWidth="1"/>
    <col min="13" max="13" width="12.8515625" style="0" customWidth="1"/>
    <col min="18" max="18" width="12.8515625" style="0" customWidth="1"/>
  </cols>
  <sheetData>
    <row r="1" ht="13.5" thickBot="1"/>
    <row r="2" spans="1:11" ht="18" customHeight="1">
      <c r="A2" s="58" t="s">
        <v>36</v>
      </c>
      <c r="B2" s="59"/>
      <c r="C2" s="59"/>
      <c r="D2" s="59"/>
      <c r="E2" s="60"/>
      <c r="G2" s="58" t="s">
        <v>39</v>
      </c>
      <c r="H2" s="59"/>
      <c r="I2" s="59"/>
      <c r="J2" s="59"/>
      <c r="K2" s="60"/>
    </row>
    <row r="3" spans="1:11" ht="18.75" customHeight="1" thickBot="1">
      <c r="A3" s="61"/>
      <c r="B3" s="62"/>
      <c r="C3" s="62"/>
      <c r="D3" s="62"/>
      <c r="E3" s="63"/>
      <c r="G3" s="61"/>
      <c r="H3" s="62"/>
      <c r="I3" s="62"/>
      <c r="J3" s="62"/>
      <c r="K3" s="63"/>
    </row>
    <row r="4" ht="13.5" thickBot="1"/>
    <row r="5" spans="1:11" ht="38.25">
      <c r="A5" s="52" t="s">
        <v>33</v>
      </c>
      <c r="B5" s="53" t="s">
        <v>28</v>
      </c>
      <c r="C5" s="54" t="s">
        <v>29</v>
      </c>
      <c r="D5" s="54" t="s">
        <v>34</v>
      </c>
      <c r="E5" s="49" t="s">
        <v>35</v>
      </c>
      <c r="G5" s="52" t="s">
        <v>33</v>
      </c>
      <c r="H5" s="53" t="s">
        <v>28</v>
      </c>
      <c r="I5" s="54" t="s">
        <v>29</v>
      </c>
      <c r="J5" s="54" t="s">
        <v>34</v>
      </c>
      <c r="K5" s="49" t="s">
        <v>35</v>
      </c>
    </row>
    <row r="6" spans="1:11" ht="18.75" customHeight="1">
      <c r="A6" s="55"/>
      <c r="B6" s="38"/>
      <c r="C6" s="38"/>
      <c r="D6" s="38"/>
      <c r="E6" s="50"/>
      <c r="G6" s="55"/>
      <c r="H6" s="38"/>
      <c r="I6" s="38"/>
      <c r="J6" s="38"/>
      <c r="K6" s="50"/>
    </row>
    <row r="7" spans="1:11" ht="18.75" customHeight="1">
      <c r="A7" s="46"/>
      <c r="B7" s="38"/>
      <c r="C7" s="38"/>
      <c r="D7" s="38"/>
      <c r="E7" s="50"/>
      <c r="G7" s="46"/>
      <c r="H7" s="38"/>
      <c r="I7" s="38"/>
      <c r="J7" s="38"/>
      <c r="K7" s="50"/>
    </row>
    <row r="8" spans="1:11" ht="18.75" customHeight="1">
      <c r="A8" s="46"/>
      <c r="B8" s="38"/>
      <c r="C8" s="38"/>
      <c r="D8" s="38"/>
      <c r="E8" s="50"/>
      <c r="G8" s="46"/>
      <c r="H8" s="38"/>
      <c r="I8" s="38"/>
      <c r="J8" s="38"/>
      <c r="K8" s="50"/>
    </row>
    <row r="9" spans="1:11" ht="18.75" customHeight="1">
      <c r="A9" s="46"/>
      <c r="B9" s="38"/>
      <c r="C9" s="38"/>
      <c r="D9" s="38"/>
      <c r="E9" s="50"/>
      <c r="G9" s="46"/>
      <c r="H9" s="38"/>
      <c r="I9" s="38"/>
      <c r="J9" s="38"/>
      <c r="K9" s="50"/>
    </row>
    <row r="10" spans="1:11" ht="18.75" customHeight="1">
      <c r="A10" s="46"/>
      <c r="B10" s="38"/>
      <c r="C10" s="38"/>
      <c r="D10" s="38"/>
      <c r="E10" s="50"/>
      <c r="G10" s="46"/>
      <c r="H10" s="38"/>
      <c r="I10" s="38"/>
      <c r="J10" s="38"/>
      <c r="K10" s="50"/>
    </row>
    <row r="11" spans="1:11" ht="18.75" customHeight="1">
      <c r="A11" s="46"/>
      <c r="B11" s="38"/>
      <c r="C11" s="38"/>
      <c r="D11" s="38"/>
      <c r="E11" s="50"/>
      <c r="G11" s="46"/>
      <c r="H11" s="38"/>
      <c r="I11" s="38"/>
      <c r="J11" s="38"/>
      <c r="K11" s="50"/>
    </row>
    <row r="12" spans="1:11" ht="18.75" customHeight="1">
      <c r="A12" s="46"/>
      <c r="B12" s="38"/>
      <c r="C12" s="38"/>
      <c r="D12" s="38"/>
      <c r="E12" s="50"/>
      <c r="G12" s="46"/>
      <c r="H12" s="38"/>
      <c r="I12" s="38"/>
      <c r="J12" s="38"/>
      <c r="K12" s="50"/>
    </row>
    <row r="13" spans="1:11" ht="18.75" customHeight="1">
      <c r="A13" s="46"/>
      <c r="B13" s="38"/>
      <c r="C13" s="38"/>
      <c r="D13" s="38"/>
      <c r="E13" s="50"/>
      <c r="G13" s="46"/>
      <c r="H13" s="38"/>
      <c r="I13" s="38"/>
      <c r="J13" s="38"/>
      <c r="K13" s="50"/>
    </row>
    <row r="14" spans="1:11" ht="18.75" customHeight="1">
      <c r="A14" s="46"/>
      <c r="B14" s="38"/>
      <c r="C14" s="38"/>
      <c r="D14" s="38"/>
      <c r="E14" s="50"/>
      <c r="G14" s="46"/>
      <c r="H14" s="38"/>
      <c r="I14" s="38"/>
      <c r="J14" s="38"/>
      <c r="K14" s="50"/>
    </row>
    <row r="15" spans="1:11" ht="18.75" customHeight="1">
      <c r="A15" s="47"/>
      <c r="B15" s="38"/>
      <c r="C15" s="38"/>
      <c r="D15" s="38"/>
      <c r="E15" s="50"/>
      <c r="G15" s="47"/>
      <c r="H15" s="38"/>
      <c r="I15" s="38"/>
      <c r="J15" s="38"/>
      <c r="K15" s="50"/>
    </row>
    <row r="16" spans="1:11" ht="18.75" customHeight="1">
      <c r="A16" s="46"/>
      <c r="B16" s="38"/>
      <c r="C16" s="38"/>
      <c r="D16" s="38"/>
      <c r="E16" s="50"/>
      <c r="G16" s="46"/>
      <c r="H16" s="38"/>
      <c r="I16" s="38"/>
      <c r="J16" s="38"/>
      <c r="K16" s="50"/>
    </row>
    <row r="17" spans="1:11" ht="18.75" customHeight="1" thickBot="1">
      <c r="A17" s="56"/>
      <c r="B17" s="40"/>
      <c r="C17" s="40"/>
      <c r="D17" s="40"/>
      <c r="E17" s="51"/>
      <c r="G17" s="56"/>
      <c r="H17" s="40"/>
      <c r="I17" s="40"/>
      <c r="J17" s="40"/>
      <c r="K17" s="51"/>
    </row>
    <row r="18" spans="1:11" ht="13.5" thickBot="1">
      <c r="A18" s="45"/>
      <c r="B18" s="37"/>
      <c r="C18" s="37"/>
      <c r="D18" s="37"/>
      <c r="E18" s="37"/>
      <c r="G18" s="45"/>
      <c r="H18" s="37"/>
      <c r="I18" s="37"/>
      <c r="J18" s="37"/>
      <c r="K18" s="37"/>
    </row>
    <row r="19" spans="1:11" ht="27" customHeight="1" thickBot="1">
      <c r="A19" s="44" t="s">
        <v>30</v>
      </c>
      <c r="B19" s="48">
        <f>SUM(B6:B17)</f>
        <v>0</v>
      </c>
      <c r="C19" s="7">
        <f>SUM(C6:C17)</f>
        <v>0</v>
      </c>
      <c r="D19" s="57">
        <f>SUM(D6:D17)</f>
        <v>0</v>
      </c>
      <c r="E19" s="37"/>
      <c r="G19" s="44" t="s">
        <v>30</v>
      </c>
      <c r="H19" s="48">
        <f>SUM(H6:H17)</f>
        <v>0</v>
      </c>
      <c r="I19" s="7">
        <f>SUM(I6:I17)</f>
        <v>0</v>
      </c>
      <c r="J19" s="57">
        <f>SUM(J6:J17)</f>
        <v>0</v>
      </c>
      <c r="K19" s="37"/>
    </row>
    <row r="20" spans="1:11" ht="30" customHeight="1" thickBot="1">
      <c r="A20" s="68" t="s">
        <v>31</v>
      </c>
      <c r="B20" s="42"/>
      <c r="C20" s="38"/>
      <c r="D20" s="39"/>
      <c r="E20" s="37"/>
      <c r="G20" s="68" t="s">
        <v>31</v>
      </c>
      <c r="H20" s="42"/>
      <c r="I20" s="38"/>
      <c r="J20" s="39"/>
      <c r="K20" s="37"/>
    </row>
    <row r="21" spans="1:11" ht="27" customHeight="1" thickBot="1">
      <c r="A21" s="44" t="s">
        <v>32</v>
      </c>
      <c r="B21" s="43"/>
      <c r="C21" s="40"/>
      <c r="D21" s="41"/>
      <c r="E21" s="37"/>
      <c r="G21" s="44" t="s">
        <v>32</v>
      </c>
      <c r="H21" s="43"/>
      <c r="I21" s="40"/>
      <c r="J21" s="41"/>
      <c r="K21" s="37"/>
    </row>
    <row r="22" ht="59.25" customHeight="1" thickBot="1"/>
    <row r="23" spans="1:11" ht="18" customHeight="1">
      <c r="A23" s="58" t="s">
        <v>37</v>
      </c>
      <c r="B23" s="59"/>
      <c r="C23" s="59"/>
      <c r="D23" s="59"/>
      <c r="E23" s="60"/>
      <c r="G23" s="58" t="s">
        <v>40</v>
      </c>
      <c r="H23" s="59"/>
      <c r="I23" s="59"/>
      <c r="J23" s="59"/>
      <c r="K23" s="60"/>
    </row>
    <row r="24" spans="1:11" ht="18.75" customHeight="1" thickBot="1">
      <c r="A24" s="61"/>
      <c r="B24" s="62"/>
      <c r="C24" s="62"/>
      <c r="D24" s="62"/>
      <c r="E24" s="63"/>
      <c r="G24" s="61"/>
      <c r="H24" s="62"/>
      <c r="I24" s="62"/>
      <c r="J24" s="62"/>
      <c r="K24" s="63"/>
    </row>
    <row r="25" ht="13.5" thickBot="1"/>
    <row r="26" spans="1:11" ht="38.25">
      <c r="A26" s="52" t="s">
        <v>33</v>
      </c>
      <c r="B26" s="53" t="s">
        <v>28</v>
      </c>
      <c r="C26" s="54" t="s">
        <v>29</v>
      </c>
      <c r="D26" s="54" t="s">
        <v>34</v>
      </c>
      <c r="E26" s="49" t="s">
        <v>35</v>
      </c>
      <c r="G26" s="52" t="s">
        <v>33</v>
      </c>
      <c r="H26" s="53" t="s">
        <v>28</v>
      </c>
      <c r="I26" s="54" t="s">
        <v>29</v>
      </c>
      <c r="J26" s="54" t="s">
        <v>34</v>
      </c>
      <c r="K26" s="49" t="s">
        <v>35</v>
      </c>
    </row>
    <row r="27" spans="1:11" ht="18.75" customHeight="1">
      <c r="A27" s="55"/>
      <c r="B27" s="38"/>
      <c r="C27" s="38"/>
      <c r="D27" s="38"/>
      <c r="E27" s="50"/>
      <c r="G27" s="55"/>
      <c r="H27" s="38"/>
      <c r="I27" s="38"/>
      <c r="J27" s="38"/>
      <c r="K27" s="50"/>
    </row>
    <row r="28" spans="1:11" ht="18.75" customHeight="1">
      <c r="A28" s="46"/>
      <c r="B28" s="38"/>
      <c r="C28" s="38"/>
      <c r="D28" s="38"/>
      <c r="E28" s="50"/>
      <c r="G28" s="46"/>
      <c r="H28" s="38"/>
      <c r="I28" s="38"/>
      <c r="J28" s="38"/>
      <c r="K28" s="50"/>
    </row>
    <row r="29" spans="1:11" ht="18.75" customHeight="1">
      <c r="A29" s="46"/>
      <c r="B29" s="38"/>
      <c r="C29" s="38"/>
      <c r="D29" s="38"/>
      <c r="E29" s="50"/>
      <c r="G29" s="46"/>
      <c r="H29" s="38"/>
      <c r="I29" s="38"/>
      <c r="J29" s="38"/>
      <c r="K29" s="50"/>
    </row>
    <row r="30" spans="1:11" ht="18.75" customHeight="1">
      <c r="A30" s="46"/>
      <c r="B30" s="38"/>
      <c r="C30" s="38"/>
      <c r="D30" s="38"/>
      <c r="E30" s="50"/>
      <c r="G30" s="46"/>
      <c r="H30" s="38"/>
      <c r="I30" s="38"/>
      <c r="J30" s="38"/>
      <c r="K30" s="50"/>
    </row>
    <row r="31" spans="1:11" ht="18.75" customHeight="1">
      <c r="A31" s="46"/>
      <c r="B31" s="38"/>
      <c r="C31" s="38"/>
      <c r="D31" s="38"/>
      <c r="E31" s="50"/>
      <c r="G31" s="46"/>
      <c r="H31" s="38"/>
      <c r="I31" s="38"/>
      <c r="J31" s="38"/>
      <c r="K31" s="50"/>
    </row>
    <row r="32" spans="1:11" ht="18.75" customHeight="1">
      <c r="A32" s="46"/>
      <c r="B32" s="38"/>
      <c r="C32" s="38"/>
      <c r="D32" s="38"/>
      <c r="E32" s="50"/>
      <c r="G32" s="46"/>
      <c r="H32" s="38"/>
      <c r="I32" s="38"/>
      <c r="J32" s="38"/>
      <c r="K32" s="50"/>
    </row>
    <row r="33" spans="1:11" ht="18.75" customHeight="1">
      <c r="A33" s="46"/>
      <c r="B33" s="38"/>
      <c r="C33" s="38"/>
      <c r="D33" s="38"/>
      <c r="E33" s="50"/>
      <c r="G33" s="46"/>
      <c r="H33" s="38"/>
      <c r="I33" s="38"/>
      <c r="J33" s="38"/>
      <c r="K33" s="50"/>
    </row>
    <row r="34" spans="1:11" ht="18.75" customHeight="1">
      <c r="A34" s="46"/>
      <c r="B34" s="38"/>
      <c r="C34" s="38"/>
      <c r="D34" s="38"/>
      <c r="E34" s="50"/>
      <c r="G34" s="46"/>
      <c r="H34" s="38"/>
      <c r="I34" s="38"/>
      <c r="J34" s="38"/>
      <c r="K34" s="50"/>
    </row>
    <row r="35" spans="1:11" ht="18.75" customHeight="1">
      <c r="A35" s="46"/>
      <c r="B35" s="38"/>
      <c r="C35" s="38"/>
      <c r="D35" s="38"/>
      <c r="E35" s="50"/>
      <c r="G35" s="46"/>
      <c r="H35" s="38"/>
      <c r="I35" s="38"/>
      <c r="J35" s="38"/>
      <c r="K35" s="50"/>
    </row>
    <row r="36" spans="1:11" ht="18.75" customHeight="1">
      <c r="A36" s="47"/>
      <c r="B36" s="38"/>
      <c r="C36" s="38"/>
      <c r="D36" s="38"/>
      <c r="E36" s="50"/>
      <c r="G36" s="47"/>
      <c r="H36" s="38"/>
      <c r="I36" s="38"/>
      <c r="J36" s="38"/>
      <c r="K36" s="50"/>
    </row>
    <row r="37" spans="1:11" ht="18.75" customHeight="1">
      <c r="A37" s="46"/>
      <c r="B37" s="38"/>
      <c r="C37" s="38"/>
      <c r="D37" s="38"/>
      <c r="E37" s="50"/>
      <c r="G37" s="46"/>
      <c r="H37" s="38"/>
      <c r="I37" s="38"/>
      <c r="J37" s="38"/>
      <c r="K37" s="50"/>
    </row>
    <row r="38" spans="1:11" ht="18.75" customHeight="1" thickBot="1">
      <c r="A38" s="56"/>
      <c r="B38" s="40"/>
      <c r="C38" s="40"/>
      <c r="D38" s="40"/>
      <c r="E38" s="51"/>
      <c r="G38" s="56"/>
      <c r="H38" s="40"/>
      <c r="I38" s="40"/>
      <c r="J38" s="40"/>
      <c r="K38" s="51"/>
    </row>
    <row r="39" spans="1:11" ht="13.5" thickBot="1">
      <c r="A39" s="45"/>
      <c r="B39" s="37"/>
      <c r="C39" s="37"/>
      <c r="D39" s="37"/>
      <c r="E39" s="37"/>
      <c r="G39" s="45"/>
      <c r="H39" s="37"/>
      <c r="I39" s="37"/>
      <c r="J39" s="37"/>
      <c r="K39" s="37"/>
    </row>
    <row r="40" spans="1:11" ht="26.25" customHeight="1" thickBot="1">
      <c r="A40" s="44" t="s">
        <v>30</v>
      </c>
      <c r="B40" s="48">
        <f>SUM(B27:B38)</f>
        <v>0</v>
      </c>
      <c r="C40" s="7">
        <f>SUM(C27:C38)</f>
        <v>0</v>
      </c>
      <c r="D40" s="57">
        <f>SUM(D27:D38)</f>
        <v>0</v>
      </c>
      <c r="E40" s="37"/>
      <c r="G40" s="44" t="s">
        <v>30</v>
      </c>
      <c r="H40" s="48">
        <f>SUM(H27:H38)</f>
        <v>0</v>
      </c>
      <c r="I40" s="7">
        <f>SUM(I27:I38)</f>
        <v>0</v>
      </c>
      <c r="J40" s="57">
        <f>SUM(J27:J38)</f>
        <v>0</v>
      </c>
      <c r="K40" s="37"/>
    </row>
    <row r="41" spans="1:11" ht="30.75" thickBot="1">
      <c r="A41" s="68" t="s">
        <v>31</v>
      </c>
      <c r="B41" s="42"/>
      <c r="C41" s="38"/>
      <c r="D41" s="39"/>
      <c r="E41" s="37"/>
      <c r="G41" s="68" t="s">
        <v>31</v>
      </c>
      <c r="H41" s="42"/>
      <c r="I41" s="38"/>
      <c r="J41" s="39"/>
      <c r="K41" s="37"/>
    </row>
    <row r="42" spans="1:11" ht="27" customHeight="1" thickBot="1">
      <c r="A42" s="44" t="s">
        <v>32</v>
      </c>
      <c r="B42" s="43"/>
      <c r="C42" s="40"/>
      <c r="D42" s="41"/>
      <c r="E42" s="37"/>
      <c r="G42" s="44" t="s">
        <v>32</v>
      </c>
      <c r="H42" s="43"/>
      <c r="I42" s="40"/>
      <c r="J42" s="41"/>
      <c r="K42" s="37"/>
    </row>
  </sheetData>
  <mergeCells count="4">
    <mergeCell ref="A23:E24"/>
    <mergeCell ref="G23:K24"/>
    <mergeCell ref="A2:E3"/>
    <mergeCell ref="G2:K3"/>
  </mergeCells>
  <printOptions horizontalCentered="1" verticalCentered="1"/>
  <pageMargins left="0.75" right="0.75" top="1" bottom="1" header="0.5" footer="0.5"/>
  <pageSetup horizontalDpi="200" verticalDpi="200" orientation="portrait" scale="58" r:id="rId1"/>
  <headerFooter alignWithMargins="0">
    <oddHeader>&amp;C&amp;"Arial,Bold"&amp;14Daily On/Off  REPORT&amp;"Arial,Regular"&amp;10
&amp;R&amp;"Arial,Bold"&amp;11DATE:_________________</oddHeader>
    <oddFooter>&amp;CProperty of Mfg. Matters, LLC.
email: info@mfgmatters.com
Telephone: 1-877-473-8254</oddFooter>
  </headerFooter>
  <colBreaks count="1" manualBreakCount="1">
    <brk id="12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G1">
      <selection activeCell="R12" sqref="R12"/>
    </sheetView>
  </sheetViews>
  <sheetFormatPr defaultColWidth="9.140625" defaultRowHeight="12.75"/>
  <cols>
    <col min="1" max="6" width="11.00390625" style="1" customWidth="1"/>
    <col min="7" max="7" width="11.00390625" style="2" customWidth="1"/>
    <col min="8" max="8" width="11.00390625" style="3" customWidth="1"/>
    <col min="9" max="18" width="11.00390625" style="0" customWidth="1"/>
  </cols>
  <sheetData>
    <row r="1" spans="1:17" ht="19.5" customHeight="1">
      <c r="A1" s="26"/>
      <c r="B1" s="26"/>
      <c r="C1" s="26"/>
      <c r="D1" s="26"/>
      <c r="E1" s="26"/>
      <c r="F1" s="26"/>
      <c r="G1" s="26"/>
      <c r="H1" s="26"/>
      <c r="J1" s="26"/>
      <c r="K1" s="26"/>
      <c r="L1" s="26"/>
      <c r="M1" s="26"/>
      <c r="N1" s="26"/>
      <c r="O1" s="26"/>
      <c r="P1" s="26"/>
      <c r="Q1" s="26"/>
    </row>
    <row r="2" spans="1:17" ht="21" customHeight="1">
      <c r="A2" s="20" t="s">
        <v>10</v>
      </c>
      <c r="B2" s="64" t="s">
        <v>36</v>
      </c>
      <c r="C2" s="64"/>
      <c r="D2" s="64"/>
      <c r="F2" s="21" t="s">
        <v>0</v>
      </c>
      <c r="G2" s="65" t="s">
        <v>11</v>
      </c>
      <c r="H2" s="65"/>
      <c r="J2" s="20" t="s">
        <v>10</v>
      </c>
      <c r="K2" s="64" t="s">
        <v>38</v>
      </c>
      <c r="L2" s="64"/>
      <c r="M2" s="64"/>
      <c r="N2" s="1"/>
      <c r="O2" s="21" t="s">
        <v>0</v>
      </c>
      <c r="P2" s="65" t="s">
        <v>11</v>
      </c>
      <c r="Q2" s="65"/>
    </row>
    <row r="3" spans="1:17" ht="15" customHeight="1" thickBot="1">
      <c r="A3" s="5"/>
      <c r="J3" s="5"/>
      <c r="K3" s="1"/>
      <c r="L3" s="1"/>
      <c r="M3" s="1"/>
      <c r="N3" s="1"/>
      <c r="O3" s="1"/>
      <c r="P3" s="2"/>
      <c r="Q3" s="3"/>
    </row>
    <row r="4" spans="1:17" ht="39" thickBot="1">
      <c r="A4" s="19" t="s">
        <v>3</v>
      </c>
      <c r="B4" s="16" t="s">
        <v>2</v>
      </c>
      <c r="C4" s="16" t="s">
        <v>4</v>
      </c>
      <c r="D4" s="16" t="s">
        <v>5</v>
      </c>
      <c r="E4" s="16" t="s">
        <v>6</v>
      </c>
      <c r="F4" s="16" t="s">
        <v>7</v>
      </c>
      <c r="G4" s="17" t="s">
        <v>8</v>
      </c>
      <c r="H4" s="18" t="s">
        <v>1</v>
      </c>
      <c r="J4" s="19" t="s">
        <v>3</v>
      </c>
      <c r="K4" s="16" t="s">
        <v>2</v>
      </c>
      <c r="L4" s="16" t="s">
        <v>4</v>
      </c>
      <c r="M4" s="16" t="s">
        <v>5</v>
      </c>
      <c r="N4" s="16" t="s">
        <v>6</v>
      </c>
      <c r="O4" s="16" t="s">
        <v>7</v>
      </c>
      <c r="P4" s="17" t="s">
        <v>8</v>
      </c>
      <c r="Q4" s="18" t="s">
        <v>1</v>
      </c>
    </row>
    <row r="5" spans="10:17" ht="15" customHeight="1" thickBot="1">
      <c r="J5" s="1"/>
      <c r="K5" s="1"/>
      <c r="L5" s="1"/>
      <c r="M5" s="1"/>
      <c r="N5" s="1"/>
      <c r="O5" s="1"/>
      <c r="P5" s="2"/>
      <c r="Q5" s="3"/>
    </row>
    <row r="6" spans="1:17" ht="12.75">
      <c r="A6" s="6">
        <v>37543</v>
      </c>
      <c r="B6" s="7">
        <v>50</v>
      </c>
      <c r="C6" s="7">
        <v>46</v>
      </c>
      <c r="D6" s="7">
        <v>0</v>
      </c>
      <c r="E6" s="7">
        <f>ABS(B6-(C6-D6))</f>
        <v>4</v>
      </c>
      <c r="F6" s="7">
        <f>E6</f>
        <v>4</v>
      </c>
      <c r="G6" s="9">
        <f aca="true" t="shared" si="0" ref="G6:G11">1-(E6/B6)</f>
        <v>0.92</v>
      </c>
      <c r="H6" s="10">
        <f>1-(E6/B6)</f>
        <v>0.92</v>
      </c>
      <c r="J6" s="6">
        <v>37543</v>
      </c>
      <c r="K6" s="7">
        <v>12</v>
      </c>
      <c r="L6" s="7">
        <v>10</v>
      </c>
      <c r="M6" s="7">
        <v>0</v>
      </c>
      <c r="N6" s="7">
        <f>ABS(K6-(L6-M6))</f>
        <v>2</v>
      </c>
      <c r="O6" s="7">
        <f>N6</f>
        <v>2</v>
      </c>
      <c r="P6" s="9">
        <f aca="true" t="shared" si="1" ref="P6:P11">1-(N6/K6)</f>
        <v>0.8333333333333334</v>
      </c>
      <c r="Q6" s="10">
        <f>1-(N6/K6)</f>
        <v>0.8333333333333334</v>
      </c>
    </row>
    <row r="7" spans="1:17" ht="12.75">
      <c r="A7" s="6" t="s">
        <v>41</v>
      </c>
      <c r="B7" s="4">
        <v>55</v>
      </c>
      <c r="C7" s="4">
        <v>53</v>
      </c>
      <c r="D7" s="4">
        <v>0</v>
      </c>
      <c r="E7" s="4">
        <f>ABS(B7-(C7-D7))</f>
        <v>2</v>
      </c>
      <c r="F7" s="4">
        <f>SUM($E$6:E7)</f>
        <v>6</v>
      </c>
      <c r="G7" s="11">
        <f t="shared" si="0"/>
        <v>0.9636363636363636</v>
      </c>
      <c r="H7" s="12">
        <f>1-(F7/SUM($B$6:B7))</f>
        <v>0.9428571428571428</v>
      </c>
      <c r="J7" s="6">
        <v>37550</v>
      </c>
      <c r="K7" s="4">
        <v>12</v>
      </c>
      <c r="L7" s="4">
        <v>14</v>
      </c>
      <c r="M7" s="4">
        <v>1</v>
      </c>
      <c r="N7" s="4">
        <f>ABS(K7-(L7-M7))</f>
        <v>1</v>
      </c>
      <c r="O7" s="4">
        <f>SUM($N$6:N7)</f>
        <v>3</v>
      </c>
      <c r="P7" s="11">
        <f t="shared" si="1"/>
        <v>0.9166666666666666</v>
      </c>
      <c r="Q7" s="12">
        <f>1-(O7/SUM($K$6:K7))</f>
        <v>0.875</v>
      </c>
    </row>
    <row r="8" spans="1:17" ht="12.75">
      <c r="A8" s="6">
        <v>37557</v>
      </c>
      <c r="B8" s="4">
        <v>55</v>
      </c>
      <c r="C8" s="4">
        <v>58</v>
      </c>
      <c r="D8" s="4">
        <v>2</v>
      </c>
      <c r="E8" s="4">
        <f>ABS(B8-(C8-D8))</f>
        <v>1</v>
      </c>
      <c r="F8" s="4">
        <f>SUM($E$6:E8)</f>
        <v>7</v>
      </c>
      <c r="G8" s="11">
        <f t="shared" si="0"/>
        <v>0.9818181818181818</v>
      </c>
      <c r="H8" s="12">
        <f>1-(F8/SUM($B$6:B8))</f>
        <v>0.95625</v>
      </c>
      <c r="J8" s="6">
        <v>37557</v>
      </c>
      <c r="K8" s="4">
        <v>12</v>
      </c>
      <c r="L8" s="4">
        <v>12</v>
      </c>
      <c r="M8" s="4">
        <v>1</v>
      </c>
      <c r="N8" s="4">
        <f>ABS(K8-(L8-M8))</f>
        <v>1</v>
      </c>
      <c r="O8" s="4">
        <f>SUM($N$6:N8)</f>
        <v>4</v>
      </c>
      <c r="P8" s="11">
        <f t="shared" si="1"/>
        <v>0.9166666666666666</v>
      </c>
      <c r="Q8" s="12">
        <f>1-(O8/SUM($K$6:K8))</f>
        <v>0.8888888888888888</v>
      </c>
    </row>
    <row r="9" spans="1:17" ht="12.75">
      <c r="A9" s="6">
        <v>37564</v>
      </c>
      <c r="B9" s="4">
        <v>50</v>
      </c>
      <c r="C9" s="4">
        <v>51</v>
      </c>
      <c r="D9" s="4">
        <v>0</v>
      </c>
      <c r="E9" s="4">
        <f>ABS(B9-(C9-D9))</f>
        <v>1</v>
      </c>
      <c r="F9" s="4">
        <f>SUM($E$6:E9)</f>
        <v>8</v>
      </c>
      <c r="G9" s="11">
        <f t="shared" si="0"/>
        <v>0.98</v>
      </c>
      <c r="H9" s="12">
        <f>1-(F9/SUM($B$6:B9))</f>
        <v>0.9619047619047619</v>
      </c>
      <c r="J9" s="6">
        <v>37564</v>
      </c>
      <c r="K9" s="4">
        <v>12</v>
      </c>
      <c r="L9" s="4">
        <v>11</v>
      </c>
      <c r="M9" s="4">
        <v>1</v>
      </c>
      <c r="N9" s="4">
        <f>ABS(K9-(L9-M9))</f>
        <v>2</v>
      </c>
      <c r="O9" s="4">
        <f>SUM($N$6:N9)</f>
        <v>6</v>
      </c>
      <c r="P9" s="11">
        <f t="shared" si="1"/>
        <v>0.8333333333333334</v>
      </c>
      <c r="Q9" s="12">
        <f>1-(O9/SUM($K$6:K9))</f>
        <v>0.875</v>
      </c>
    </row>
    <row r="10" spans="1:17" ht="13.5" thickBot="1">
      <c r="A10" s="15">
        <v>37571</v>
      </c>
      <c r="B10" s="8">
        <v>45</v>
      </c>
      <c r="C10" s="8">
        <v>48</v>
      </c>
      <c r="D10" s="8">
        <v>0</v>
      </c>
      <c r="E10" s="8">
        <f>ABS(B10-(C10-D10))</f>
        <v>3</v>
      </c>
      <c r="F10" s="8">
        <f>SUM($E$6:E10)</f>
        <v>11</v>
      </c>
      <c r="G10" s="13">
        <f t="shared" si="0"/>
        <v>0.9333333333333333</v>
      </c>
      <c r="H10" s="14">
        <f>1-(F10/SUM($B$6:B10))</f>
        <v>0.9568627450980393</v>
      </c>
      <c r="J10" s="6">
        <v>37571</v>
      </c>
      <c r="K10" s="8">
        <v>12</v>
      </c>
      <c r="L10" s="8">
        <v>10</v>
      </c>
      <c r="M10" s="8">
        <v>0</v>
      </c>
      <c r="N10" s="8">
        <f>ABS(K10-(L10-M10))</f>
        <v>2</v>
      </c>
      <c r="O10" s="8">
        <f>SUM($N$6:N10)</f>
        <v>8</v>
      </c>
      <c r="P10" s="13">
        <f t="shared" si="1"/>
        <v>0.8333333333333334</v>
      </c>
      <c r="Q10" s="14">
        <f>1-(O10/SUM($K$6:K10))</f>
        <v>0.8666666666666667</v>
      </c>
    </row>
    <row r="11" spans="1:17" ht="24.75" customHeight="1" thickBot="1" thickTop="1">
      <c r="A11" s="22" t="s">
        <v>9</v>
      </c>
      <c r="B11" s="23">
        <f>SUM(B6:B10)</f>
        <v>255</v>
      </c>
      <c r="C11" s="23">
        <f>SUM(C6:C10)</f>
        <v>256</v>
      </c>
      <c r="D11" s="23">
        <f>SUM(D6:D10)</f>
        <v>2</v>
      </c>
      <c r="E11" s="23">
        <f>SUM(E6:E10)</f>
        <v>11</v>
      </c>
      <c r="F11" s="23">
        <f>F10</f>
        <v>11</v>
      </c>
      <c r="G11" s="24">
        <f t="shared" si="0"/>
        <v>0.9568627450980393</v>
      </c>
      <c r="H11" s="25">
        <f>1-(F11/B11)</f>
        <v>0.9568627450980393</v>
      </c>
      <c r="J11" s="22" t="s">
        <v>9</v>
      </c>
      <c r="K11" s="23">
        <f>SUM(K6:K10)</f>
        <v>60</v>
      </c>
      <c r="L11" s="23">
        <f>SUM(L6:L10)</f>
        <v>57</v>
      </c>
      <c r="M11" s="23">
        <f>SUM(M6:M10)</f>
        <v>3</v>
      </c>
      <c r="N11" s="23">
        <f>SUM(N6:N10)</f>
        <v>8</v>
      </c>
      <c r="O11" s="23">
        <f>O10</f>
        <v>8</v>
      </c>
      <c r="P11" s="24">
        <f t="shared" si="1"/>
        <v>0.8666666666666667</v>
      </c>
      <c r="Q11" s="25">
        <f>1-(O11/K11)</f>
        <v>0.8666666666666667</v>
      </c>
    </row>
    <row r="14" spans="1:17" ht="18">
      <c r="A14" s="26"/>
      <c r="B14" s="26"/>
      <c r="C14" s="26"/>
      <c r="D14" s="26"/>
      <c r="E14" s="26"/>
      <c r="F14" s="26"/>
      <c r="G14" s="26"/>
      <c r="H14" s="26"/>
      <c r="J14" s="26"/>
      <c r="K14" s="26"/>
      <c r="L14" s="26"/>
      <c r="M14" s="26"/>
      <c r="N14" s="26"/>
      <c r="O14" s="26"/>
      <c r="P14" s="26"/>
      <c r="Q14" s="26"/>
    </row>
    <row r="15" spans="7:17" ht="12.75">
      <c r="G15" s="1"/>
      <c r="H15" s="1"/>
      <c r="J15" s="1"/>
      <c r="K15" s="1"/>
      <c r="L15" s="1"/>
      <c r="M15" s="1"/>
      <c r="N15" s="1"/>
      <c r="O15" s="1"/>
      <c r="P15" s="1"/>
      <c r="Q15" s="1"/>
    </row>
    <row r="16" spans="1:17" ht="20.25">
      <c r="A16" s="20" t="s">
        <v>10</v>
      </c>
      <c r="B16" s="64" t="s">
        <v>37</v>
      </c>
      <c r="C16" s="64"/>
      <c r="D16" s="64"/>
      <c r="F16" s="21" t="s">
        <v>0</v>
      </c>
      <c r="G16" s="65" t="s">
        <v>11</v>
      </c>
      <c r="H16" s="65"/>
      <c r="J16" s="20" t="s">
        <v>10</v>
      </c>
      <c r="K16" s="64" t="s">
        <v>40</v>
      </c>
      <c r="L16" s="64"/>
      <c r="M16" s="64"/>
      <c r="N16" s="1"/>
      <c r="O16" s="21" t="s">
        <v>0</v>
      </c>
      <c r="P16" s="65" t="s">
        <v>11</v>
      </c>
      <c r="Q16" s="65"/>
    </row>
    <row r="17" spans="1:17" ht="13.5" thickBot="1">
      <c r="A17" s="5"/>
      <c r="J17" s="5"/>
      <c r="K17" s="1"/>
      <c r="L17" s="1"/>
      <c r="M17" s="1"/>
      <c r="N17" s="1"/>
      <c r="O17" s="1"/>
      <c r="P17" s="2"/>
      <c r="Q17" s="3"/>
    </row>
    <row r="18" spans="1:17" ht="39" thickBot="1">
      <c r="A18" s="19" t="s">
        <v>3</v>
      </c>
      <c r="B18" s="16" t="s">
        <v>2</v>
      </c>
      <c r="C18" s="16" t="s">
        <v>4</v>
      </c>
      <c r="D18" s="16" t="s">
        <v>5</v>
      </c>
      <c r="E18" s="16" t="s">
        <v>6</v>
      </c>
      <c r="F18" s="16" t="s">
        <v>7</v>
      </c>
      <c r="G18" s="17" t="s">
        <v>8</v>
      </c>
      <c r="H18" s="18" t="s">
        <v>1</v>
      </c>
      <c r="J18" s="19" t="s">
        <v>3</v>
      </c>
      <c r="K18" s="16" t="s">
        <v>2</v>
      </c>
      <c r="L18" s="16" t="s">
        <v>4</v>
      </c>
      <c r="M18" s="16" t="s">
        <v>5</v>
      </c>
      <c r="N18" s="16" t="s">
        <v>6</v>
      </c>
      <c r="O18" s="16" t="s">
        <v>7</v>
      </c>
      <c r="P18" s="17" t="s">
        <v>8</v>
      </c>
      <c r="Q18" s="18" t="s">
        <v>1</v>
      </c>
    </row>
    <row r="19" spans="10:17" ht="13.5" thickBot="1">
      <c r="J19" s="1"/>
      <c r="K19" s="1"/>
      <c r="L19" s="1"/>
      <c r="M19" s="1"/>
      <c r="N19" s="1"/>
      <c r="O19" s="1"/>
      <c r="P19" s="2"/>
      <c r="Q19" s="3"/>
    </row>
    <row r="20" spans="1:17" ht="12.75">
      <c r="A20" s="6">
        <v>37543</v>
      </c>
      <c r="B20" s="7">
        <v>105</v>
      </c>
      <c r="C20" s="7">
        <v>105</v>
      </c>
      <c r="D20" s="7">
        <v>0</v>
      </c>
      <c r="E20" s="7">
        <f>ABS(B20-(C20-D20))</f>
        <v>0</v>
      </c>
      <c r="F20" s="7">
        <f>E20</f>
        <v>0</v>
      </c>
      <c r="G20" s="9">
        <f aca="true" t="shared" si="2" ref="G20:G25">1-(E20/B20)</f>
        <v>1</v>
      </c>
      <c r="H20" s="10">
        <f>1-(E20/B20)</f>
        <v>1</v>
      </c>
      <c r="J20" s="6">
        <v>37543</v>
      </c>
      <c r="K20" s="7">
        <v>9</v>
      </c>
      <c r="L20" s="7">
        <v>9</v>
      </c>
      <c r="M20" s="7">
        <v>0</v>
      </c>
      <c r="N20" s="7">
        <f>ABS(K20-(L20-M20))</f>
        <v>0</v>
      </c>
      <c r="O20" s="7">
        <f>N20</f>
        <v>0</v>
      </c>
      <c r="P20" s="9">
        <f aca="true" t="shared" si="3" ref="P20:P25">1-(N20/K20)</f>
        <v>1</v>
      </c>
      <c r="Q20" s="10">
        <f>1-(N20/K20)</f>
        <v>1</v>
      </c>
    </row>
    <row r="21" spans="1:17" ht="12.75">
      <c r="A21" s="6">
        <v>37550</v>
      </c>
      <c r="B21" s="4">
        <v>110</v>
      </c>
      <c r="C21" s="4">
        <v>108</v>
      </c>
      <c r="D21" s="4">
        <v>1</v>
      </c>
      <c r="E21" s="4">
        <f>ABS(B21-(C21-D21))</f>
        <v>3</v>
      </c>
      <c r="F21" s="4">
        <f>SUM($E$20:E21)</f>
        <v>3</v>
      </c>
      <c r="G21" s="11">
        <f t="shared" si="2"/>
        <v>0.9727272727272728</v>
      </c>
      <c r="H21" s="12">
        <f>1-(F21/SUM($B$20:B21))</f>
        <v>0.986046511627907</v>
      </c>
      <c r="J21" s="6">
        <v>37550</v>
      </c>
      <c r="K21" s="4">
        <v>9</v>
      </c>
      <c r="L21" s="4">
        <v>8</v>
      </c>
      <c r="M21" s="4">
        <v>0</v>
      </c>
      <c r="N21" s="4">
        <f>ABS(K21-(L21-M21))</f>
        <v>1</v>
      </c>
      <c r="O21" s="4">
        <f>SUM($N$20:N21)</f>
        <v>1</v>
      </c>
      <c r="P21" s="11">
        <f t="shared" si="3"/>
        <v>0.8888888888888888</v>
      </c>
      <c r="Q21" s="12">
        <f>1-(O21/SUM($K$20:K21))</f>
        <v>0.9444444444444444</v>
      </c>
    </row>
    <row r="22" spans="1:17" ht="12.75">
      <c r="A22" s="6">
        <v>37557</v>
      </c>
      <c r="B22" s="4">
        <v>100</v>
      </c>
      <c r="C22" s="4">
        <v>96</v>
      </c>
      <c r="D22" s="4">
        <v>0</v>
      </c>
      <c r="E22" s="4">
        <f>ABS(B22-(C22-D22))</f>
        <v>4</v>
      </c>
      <c r="F22" s="4">
        <f>SUM($E$20:E22)</f>
        <v>7</v>
      </c>
      <c r="G22" s="11">
        <f t="shared" si="2"/>
        <v>0.96</v>
      </c>
      <c r="H22" s="12">
        <f>1-(F22/SUM($B$20:B22))</f>
        <v>0.9777777777777777</v>
      </c>
      <c r="J22" s="6">
        <v>37557</v>
      </c>
      <c r="K22" s="4">
        <v>8</v>
      </c>
      <c r="L22" s="4">
        <v>9</v>
      </c>
      <c r="M22" s="4">
        <v>1</v>
      </c>
      <c r="N22" s="4">
        <f>ABS(K22-(L22-M22))</f>
        <v>0</v>
      </c>
      <c r="O22" s="4">
        <f>SUM($N$20:N22)</f>
        <v>1</v>
      </c>
      <c r="P22" s="11">
        <f t="shared" si="3"/>
        <v>1</v>
      </c>
      <c r="Q22" s="12">
        <f>1-(O22/SUM($K$20:K22))</f>
        <v>0.9615384615384616</v>
      </c>
    </row>
    <row r="23" spans="1:17" ht="12.75">
      <c r="A23" s="6">
        <v>37564</v>
      </c>
      <c r="B23" s="4">
        <v>95</v>
      </c>
      <c r="C23" s="4">
        <v>98</v>
      </c>
      <c r="D23" s="4">
        <v>0</v>
      </c>
      <c r="E23" s="4">
        <f>ABS(B23-(C23-D23))</f>
        <v>3</v>
      </c>
      <c r="F23" s="4">
        <f>SUM($E$20:E23)</f>
        <v>10</v>
      </c>
      <c r="G23" s="11">
        <f t="shared" si="2"/>
        <v>0.968421052631579</v>
      </c>
      <c r="H23" s="12">
        <f>1-(F23/SUM($B$20:B23))</f>
        <v>0.975609756097561</v>
      </c>
      <c r="J23" s="6">
        <v>37564</v>
      </c>
      <c r="K23" s="4">
        <v>8</v>
      </c>
      <c r="L23" s="4">
        <v>7</v>
      </c>
      <c r="M23" s="4">
        <v>0</v>
      </c>
      <c r="N23" s="4">
        <f>ABS(K23-(L23-M23))</f>
        <v>1</v>
      </c>
      <c r="O23" s="4">
        <f>SUM($N$20:N23)</f>
        <v>2</v>
      </c>
      <c r="P23" s="11">
        <f t="shared" si="3"/>
        <v>0.875</v>
      </c>
      <c r="Q23" s="12">
        <f>1-(O23/SUM($K$20:K23))</f>
        <v>0.9411764705882353</v>
      </c>
    </row>
    <row r="24" spans="1:17" ht="13.5" thickBot="1">
      <c r="A24" s="6">
        <v>37571</v>
      </c>
      <c r="B24" s="8">
        <v>105</v>
      </c>
      <c r="C24" s="8">
        <v>110</v>
      </c>
      <c r="D24" s="8">
        <v>3</v>
      </c>
      <c r="E24" s="8">
        <f>ABS(B24-(C24-D24))</f>
        <v>2</v>
      </c>
      <c r="F24" s="8">
        <f>SUM($E$20:E24)</f>
        <v>12</v>
      </c>
      <c r="G24" s="13">
        <f t="shared" si="2"/>
        <v>0.9809523809523809</v>
      </c>
      <c r="H24" s="14">
        <f>1-(F24/SUM($B$20:B24))</f>
        <v>0.9766990291262136</v>
      </c>
      <c r="J24" s="6">
        <v>37571</v>
      </c>
      <c r="K24" s="8">
        <v>8</v>
      </c>
      <c r="L24" s="8">
        <v>7</v>
      </c>
      <c r="M24" s="8">
        <v>0</v>
      </c>
      <c r="N24" s="8">
        <f>ABS(K24-(L24-M24))</f>
        <v>1</v>
      </c>
      <c r="O24" s="8">
        <f>SUM($N$20:N24)</f>
        <v>3</v>
      </c>
      <c r="P24" s="13">
        <f t="shared" si="3"/>
        <v>0.875</v>
      </c>
      <c r="Q24" s="14">
        <f>1-(O24/SUM($K$20:K24))</f>
        <v>0.9285714285714286</v>
      </c>
    </row>
    <row r="25" spans="1:17" ht="26.25" customHeight="1" thickBot="1" thickTop="1">
      <c r="A25" s="22" t="s">
        <v>9</v>
      </c>
      <c r="B25" s="23">
        <f>SUM(B20:B24)</f>
        <v>515</v>
      </c>
      <c r="C25" s="23">
        <f>SUM(C20:C24)</f>
        <v>517</v>
      </c>
      <c r="D25" s="23">
        <f>SUM(D20:D24)</f>
        <v>4</v>
      </c>
      <c r="E25" s="23">
        <f>SUM(E20:E24)</f>
        <v>12</v>
      </c>
      <c r="F25" s="23">
        <f>F24</f>
        <v>12</v>
      </c>
      <c r="G25" s="24">
        <f t="shared" si="2"/>
        <v>0.9766990291262136</v>
      </c>
      <c r="H25" s="25">
        <f>1-(F25/B25)</f>
        <v>0.9766990291262136</v>
      </c>
      <c r="J25" s="22" t="s">
        <v>9</v>
      </c>
      <c r="K25" s="23">
        <f>SUM(K20:K24)</f>
        <v>42</v>
      </c>
      <c r="L25" s="23">
        <f>SUM(L20:L24)</f>
        <v>40</v>
      </c>
      <c r="M25" s="23">
        <f>SUM(M20:M24)</f>
        <v>1</v>
      </c>
      <c r="N25" s="23">
        <f>SUM(N20:N24)</f>
        <v>3</v>
      </c>
      <c r="O25" s="23">
        <f>O24</f>
        <v>3</v>
      </c>
      <c r="P25" s="24">
        <f t="shared" si="3"/>
        <v>0.9285714285714286</v>
      </c>
      <c r="Q25" s="25">
        <f>1-(O25/K25)</f>
        <v>0.9285714285714286</v>
      </c>
    </row>
  </sheetData>
  <mergeCells count="8">
    <mergeCell ref="B2:D2"/>
    <mergeCell ref="G2:H2"/>
    <mergeCell ref="K2:M2"/>
    <mergeCell ref="P2:Q2"/>
    <mergeCell ref="B16:D16"/>
    <mergeCell ref="G16:H16"/>
    <mergeCell ref="K16:M16"/>
    <mergeCell ref="P16:Q16"/>
  </mergeCells>
  <printOptions horizontalCentered="1" verticalCentered="1"/>
  <pageMargins left="0.28" right="0.37" top="1" bottom="1" header="0.5" footer="0.5"/>
  <pageSetup horizontalDpi="200" verticalDpi="200" orientation="landscape" scale="66" r:id="rId2"/>
  <headerFooter alignWithMargins="0">
    <oddHeader>&amp;L&amp;F&amp;C&amp;"Times New Roman,Regular"&amp;14Your Company&amp;"Arial,Regular"&amp;10
&amp;"Times New Roman,Regular"&amp;11OUTPUT RATE VARIANCE REPORT&amp;R&amp;D</oddHeader>
    <oddFooter>&amp;CProperty of Mfg. Matters, LLC.
email: info@mfgmatters,com
telephone: 1-877-473-8254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8"/>
  <sheetViews>
    <sheetView tabSelected="1" workbookViewId="0" topLeftCell="A1">
      <selection activeCell="I21" sqref="I21"/>
    </sheetView>
  </sheetViews>
  <sheetFormatPr defaultColWidth="9.140625" defaultRowHeight="12.75"/>
  <cols>
    <col min="1" max="18" width="11.00390625" style="0" customWidth="1"/>
  </cols>
  <sheetData>
    <row r="2" spans="1:14" ht="12.75">
      <c r="A2" t="s">
        <v>10</v>
      </c>
      <c r="B2" s="64" t="s">
        <v>36</v>
      </c>
      <c r="C2" s="67"/>
      <c r="D2" s="67"/>
      <c r="E2" s="67"/>
      <c r="J2" t="s">
        <v>10</v>
      </c>
      <c r="K2" s="64" t="s">
        <v>38</v>
      </c>
      <c r="L2" s="67"/>
      <c r="M2" s="67"/>
      <c r="N2" s="67"/>
    </row>
    <row r="3" ht="13.5" thickBot="1"/>
    <row r="4" spans="1:17" ht="39" thickBot="1">
      <c r="A4" s="19" t="s">
        <v>12</v>
      </c>
      <c r="B4" s="16" t="s">
        <v>13</v>
      </c>
      <c r="C4" s="16" t="s">
        <v>4</v>
      </c>
      <c r="D4" s="16" t="s">
        <v>5</v>
      </c>
      <c r="E4" s="16" t="s">
        <v>6</v>
      </c>
      <c r="F4" s="16" t="s">
        <v>7</v>
      </c>
      <c r="G4" s="17" t="s">
        <v>27</v>
      </c>
      <c r="H4" s="18" t="s">
        <v>14</v>
      </c>
      <c r="J4" s="19" t="s">
        <v>12</v>
      </c>
      <c r="K4" s="16" t="s">
        <v>13</v>
      </c>
      <c r="L4" s="16" t="s">
        <v>4</v>
      </c>
      <c r="M4" s="16" t="s">
        <v>5</v>
      </c>
      <c r="N4" s="16" t="s">
        <v>6</v>
      </c>
      <c r="O4" s="16" t="s">
        <v>7</v>
      </c>
      <c r="P4" s="17" t="s">
        <v>27</v>
      </c>
      <c r="Q4" s="18" t="s">
        <v>14</v>
      </c>
    </row>
    <row r="5" spans="1:17" ht="13.5" thickBot="1">
      <c r="A5" s="1"/>
      <c r="B5" s="1"/>
      <c r="C5" s="1"/>
      <c r="D5" s="1"/>
      <c r="E5" s="1"/>
      <c r="F5" s="1"/>
      <c r="G5" s="2"/>
      <c r="H5" s="3"/>
      <c r="J5" s="1"/>
      <c r="K5" s="1"/>
      <c r="L5" s="1"/>
      <c r="M5" s="1"/>
      <c r="N5" s="1"/>
      <c r="O5" s="1"/>
      <c r="P5" s="2"/>
      <c r="Q5" s="3"/>
    </row>
    <row r="6" spans="1:17" ht="12.75">
      <c r="A6" s="32" t="s">
        <v>20</v>
      </c>
      <c r="B6" s="7">
        <v>24</v>
      </c>
      <c r="C6" s="7">
        <v>22</v>
      </c>
      <c r="D6" s="7"/>
      <c r="E6" s="7">
        <f>ABS(B6-(C6-D6))</f>
        <v>2</v>
      </c>
      <c r="F6" s="28">
        <f>E6</f>
        <v>2</v>
      </c>
      <c r="G6" s="9">
        <f>1-(E6/B6)</f>
        <v>0.9166666666666666</v>
      </c>
      <c r="H6" s="29">
        <f>1-(E6/B6)</f>
        <v>0.9166666666666666</v>
      </c>
      <c r="J6" s="32" t="s">
        <v>20</v>
      </c>
      <c r="K6" s="7">
        <v>24</v>
      </c>
      <c r="L6" s="7">
        <v>22</v>
      </c>
      <c r="M6" s="7"/>
      <c r="N6" s="7">
        <f>ABS(K6-(L6-M6))</f>
        <v>2</v>
      </c>
      <c r="O6" s="28">
        <f>N6</f>
        <v>2</v>
      </c>
      <c r="P6" s="9">
        <f>1-(N6/K6)</f>
        <v>0.9166666666666666</v>
      </c>
      <c r="Q6" s="29">
        <f>1-(N6/K6)</f>
        <v>0.9166666666666666</v>
      </c>
    </row>
    <row r="7" spans="1:17" ht="12.75">
      <c r="A7" s="33" t="s">
        <v>21</v>
      </c>
      <c r="B7" s="4">
        <v>36</v>
      </c>
      <c r="C7" s="4">
        <v>34</v>
      </c>
      <c r="D7" s="4"/>
      <c r="E7" s="4">
        <f>ABS(B7-(C7-D7))</f>
        <v>2</v>
      </c>
      <c r="F7" s="30">
        <f>SUM($E$6:E7)</f>
        <v>4</v>
      </c>
      <c r="G7" s="11">
        <f aca="true" t="shared" si="0" ref="G7:G17">1-(E7/B7)</f>
        <v>0.9444444444444444</v>
      </c>
      <c r="H7" s="31">
        <f>1-(F7/SUM($B$6:B7))</f>
        <v>0.9333333333333333</v>
      </c>
      <c r="J7" s="33" t="s">
        <v>21</v>
      </c>
      <c r="K7" s="4">
        <v>36</v>
      </c>
      <c r="L7" s="4">
        <v>34</v>
      </c>
      <c r="M7" s="4"/>
      <c r="N7" s="4">
        <f>ABS(K7-(L7-M7))</f>
        <v>2</v>
      </c>
      <c r="O7" s="30">
        <f>SUM($N$6:N7)</f>
        <v>4</v>
      </c>
      <c r="P7" s="11">
        <f aca="true" t="shared" si="1" ref="P7:P17">1-(N7/K7)</f>
        <v>0.9444444444444444</v>
      </c>
      <c r="Q7" s="31">
        <f>1-(O7/SUM($K$6:K7))</f>
        <v>0.9333333333333333</v>
      </c>
    </row>
    <row r="8" spans="1:17" ht="12.75">
      <c r="A8" s="33" t="s">
        <v>22</v>
      </c>
      <c r="B8" s="4">
        <v>42</v>
      </c>
      <c r="C8" s="4">
        <v>38</v>
      </c>
      <c r="D8" s="4"/>
      <c r="E8" s="4">
        <f>ABS(B8-(C8-D8))</f>
        <v>4</v>
      </c>
      <c r="F8" s="4">
        <f>SUM($E$6:E8)</f>
        <v>8</v>
      </c>
      <c r="G8" s="11">
        <f t="shared" si="0"/>
        <v>0.9047619047619048</v>
      </c>
      <c r="H8" s="31">
        <f>1-(F8/SUM($B$6:B8))</f>
        <v>0.9215686274509804</v>
      </c>
      <c r="J8" s="33" t="s">
        <v>22</v>
      </c>
      <c r="K8" s="4">
        <v>42</v>
      </c>
      <c r="L8" s="4">
        <v>38</v>
      </c>
      <c r="M8" s="4"/>
      <c r="N8" s="4">
        <f>ABS(K8-(L8-M8))</f>
        <v>4</v>
      </c>
      <c r="O8" s="30">
        <f>SUM($N$6:N8)</f>
        <v>8</v>
      </c>
      <c r="P8" s="11">
        <f t="shared" si="1"/>
        <v>0.9047619047619048</v>
      </c>
      <c r="Q8" s="31">
        <f>1-(O8/SUM($K$6:K8))</f>
        <v>0.9215686274509804</v>
      </c>
    </row>
    <row r="9" spans="1:17" ht="12.75">
      <c r="A9" s="33" t="s">
        <v>23</v>
      </c>
      <c r="B9" s="4">
        <v>24</v>
      </c>
      <c r="C9" s="4">
        <v>22</v>
      </c>
      <c r="D9" s="4"/>
      <c r="E9" s="4">
        <f>ABS(B9-(C9-D9))</f>
        <v>2</v>
      </c>
      <c r="F9" s="4">
        <f>SUM($E$6:E9)</f>
        <v>10</v>
      </c>
      <c r="G9" s="11">
        <f t="shared" si="0"/>
        <v>0.9166666666666666</v>
      </c>
      <c r="H9" s="31">
        <f>1-(F9/SUM($B$6:B9))</f>
        <v>0.9206349206349207</v>
      </c>
      <c r="J9" s="33" t="s">
        <v>23</v>
      </c>
      <c r="K9" s="4">
        <v>24</v>
      </c>
      <c r="L9" s="4">
        <v>22</v>
      </c>
      <c r="M9" s="4"/>
      <c r="N9" s="4">
        <f>ABS(K9-(L9-M9))</f>
        <v>2</v>
      </c>
      <c r="O9" s="30">
        <f>SUM($N$6:N9)</f>
        <v>10</v>
      </c>
      <c r="P9" s="11">
        <f t="shared" si="1"/>
        <v>0.9166666666666666</v>
      </c>
      <c r="Q9" s="31">
        <f>1-(O9/SUM($K$6:K9))</f>
        <v>0.9206349206349207</v>
      </c>
    </row>
    <row r="10" spans="1:17" ht="12.75">
      <c r="A10" s="33" t="s">
        <v>11</v>
      </c>
      <c r="B10" s="27">
        <v>24</v>
      </c>
      <c r="C10" s="27">
        <v>17</v>
      </c>
      <c r="D10" s="27"/>
      <c r="E10" s="27">
        <f aca="true" t="shared" si="2" ref="E10:E17">ABS(B10-(C10-D10))</f>
        <v>7</v>
      </c>
      <c r="F10" s="4">
        <f>SUM($E$6:E10)</f>
        <v>17</v>
      </c>
      <c r="G10" s="11">
        <f t="shared" si="0"/>
        <v>0.7083333333333333</v>
      </c>
      <c r="H10" s="31">
        <f>1-(F10/SUM($B$6:B10))</f>
        <v>0.8866666666666667</v>
      </c>
      <c r="J10" s="33" t="s">
        <v>11</v>
      </c>
      <c r="K10" s="27">
        <v>24</v>
      </c>
      <c r="L10" s="27">
        <v>17</v>
      </c>
      <c r="M10" s="27"/>
      <c r="N10" s="27">
        <f aca="true" t="shared" si="3" ref="N10:N17">ABS(K10-(L10-M10))</f>
        <v>7</v>
      </c>
      <c r="O10" s="30">
        <f>SUM($N$6:N10)</f>
        <v>17</v>
      </c>
      <c r="P10" s="11">
        <f t="shared" si="1"/>
        <v>0.7083333333333333</v>
      </c>
      <c r="Q10" s="31">
        <f>1-(O10/SUM($K$6:K10))</f>
        <v>0.8866666666666667</v>
      </c>
    </row>
    <row r="11" spans="1:17" ht="12.75">
      <c r="A11" s="33" t="s">
        <v>24</v>
      </c>
      <c r="B11" s="27">
        <v>18</v>
      </c>
      <c r="C11" s="27">
        <v>18</v>
      </c>
      <c r="D11" s="27"/>
      <c r="E11" s="27">
        <f t="shared" si="2"/>
        <v>0</v>
      </c>
      <c r="F11" s="4">
        <f>SUM($E$6:E11)</f>
        <v>17</v>
      </c>
      <c r="G11" s="11">
        <f t="shared" si="0"/>
        <v>1</v>
      </c>
      <c r="H11" s="31">
        <f>1-(F11/SUM($B$6:B11))</f>
        <v>0.8988095238095238</v>
      </c>
      <c r="J11" s="33" t="s">
        <v>24</v>
      </c>
      <c r="K11" s="27">
        <v>18</v>
      </c>
      <c r="L11" s="27">
        <v>18</v>
      </c>
      <c r="M11" s="27"/>
      <c r="N11" s="27">
        <f t="shared" si="3"/>
        <v>0</v>
      </c>
      <c r="O11" s="30">
        <f>SUM($N$6:N11)</f>
        <v>17</v>
      </c>
      <c r="P11" s="11">
        <f t="shared" si="1"/>
        <v>1</v>
      </c>
      <c r="Q11" s="31">
        <f>1-(O11/SUM($K$6:K11))</f>
        <v>0.8988095238095238</v>
      </c>
    </row>
    <row r="12" spans="1:17" ht="12.75">
      <c r="A12" s="33" t="s">
        <v>25</v>
      </c>
      <c r="B12" s="27">
        <v>24</v>
      </c>
      <c r="C12" s="27">
        <v>24</v>
      </c>
      <c r="D12" s="27"/>
      <c r="E12" s="27">
        <f t="shared" si="2"/>
        <v>0</v>
      </c>
      <c r="F12" s="4">
        <f>SUM($E$6:E12)</f>
        <v>17</v>
      </c>
      <c r="G12" s="11">
        <f t="shared" si="0"/>
        <v>1</v>
      </c>
      <c r="H12" s="31">
        <f>1-(F12/SUM($B$6:B12))</f>
        <v>0.9114583333333334</v>
      </c>
      <c r="J12" s="33" t="s">
        <v>25</v>
      </c>
      <c r="K12" s="27">
        <v>24</v>
      </c>
      <c r="L12" s="27">
        <v>24</v>
      </c>
      <c r="M12" s="27"/>
      <c r="N12" s="27">
        <f t="shared" si="3"/>
        <v>0</v>
      </c>
      <c r="O12" s="30">
        <f>SUM($N$6:N12)</f>
        <v>17</v>
      </c>
      <c r="P12" s="11">
        <f t="shared" si="1"/>
        <v>1</v>
      </c>
      <c r="Q12" s="31">
        <f>1-(O12/SUM($K$6:K12))</f>
        <v>0.9114583333333334</v>
      </c>
    </row>
    <row r="13" spans="1:17" ht="12.75">
      <c r="A13" s="33" t="s">
        <v>15</v>
      </c>
      <c r="B13" s="27">
        <v>22</v>
      </c>
      <c r="C13" s="27">
        <v>20</v>
      </c>
      <c r="D13" s="27"/>
      <c r="E13" s="27">
        <f t="shared" si="2"/>
        <v>2</v>
      </c>
      <c r="F13" s="4">
        <f>SUM($E$6:E13)</f>
        <v>19</v>
      </c>
      <c r="G13" s="11">
        <f t="shared" si="0"/>
        <v>0.9090909090909091</v>
      </c>
      <c r="H13" s="31">
        <f>1-(F13/SUM($B$6:B13))</f>
        <v>0.9112149532710281</v>
      </c>
      <c r="J13" s="33" t="s">
        <v>15</v>
      </c>
      <c r="K13" s="27">
        <v>22</v>
      </c>
      <c r="L13" s="27">
        <v>20</v>
      </c>
      <c r="M13" s="27"/>
      <c r="N13" s="27">
        <f t="shared" si="3"/>
        <v>2</v>
      </c>
      <c r="O13" s="30">
        <f>SUM($N$6:N13)</f>
        <v>19</v>
      </c>
      <c r="P13" s="11">
        <f t="shared" si="1"/>
        <v>0.9090909090909091</v>
      </c>
      <c r="Q13" s="31">
        <f>1-(O13/SUM($K$6:K13))</f>
        <v>0.9112149532710281</v>
      </c>
    </row>
    <row r="14" spans="1:17" ht="12.75">
      <c r="A14" s="33" t="s">
        <v>16</v>
      </c>
      <c r="B14" s="27">
        <v>18</v>
      </c>
      <c r="C14" s="27">
        <v>20</v>
      </c>
      <c r="D14" s="27"/>
      <c r="E14" s="27">
        <f t="shared" si="2"/>
        <v>2</v>
      </c>
      <c r="F14" s="4">
        <f>SUM($E$6:E14)</f>
        <v>21</v>
      </c>
      <c r="G14" s="11">
        <f t="shared" si="0"/>
        <v>0.8888888888888888</v>
      </c>
      <c r="H14" s="31">
        <f>1-(F14/SUM($B$6:B14))</f>
        <v>0.9094827586206896</v>
      </c>
      <c r="J14" s="33" t="s">
        <v>16</v>
      </c>
      <c r="K14" s="27">
        <v>18</v>
      </c>
      <c r="L14" s="27">
        <v>20</v>
      </c>
      <c r="M14" s="27"/>
      <c r="N14" s="27">
        <f t="shared" si="3"/>
        <v>2</v>
      </c>
      <c r="O14" s="30">
        <f>SUM($N$6:N14)</f>
        <v>21</v>
      </c>
      <c r="P14" s="11">
        <f t="shared" si="1"/>
        <v>0.8888888888888888</v>
      </c>
      <c r="Q14" s="31">
        <f>1-(O14/SUM($K$6:K14))</f>
        <v>0.9094827586206896</v>
      </c>
    </row>
    <row r="15" spans="1:17" ht="12.75">
      <c r="A15" s="33" t="s">
        <v>17</v>
      </c>
      <c r="B15" s="27">
        <v>15</v>
      </c>
      <c r="C15" s="27">
        <v>18</v>
      </c>
      <c r="D15" s="27"/>
      <c r="E15" s="27">
        <f t="shared" si="2"/>
        <v>3</v>
      </c>
      <c r="F15" s="4">
        <f>SUM($E$6:E15)</f>
        <v>24</v>
      </c>
      <c r="G15" s="11">
        <f t="shared" si="0"/>
        <v>0.8</v>
      </c>
      <c r="H15" s="31">
        <f>1-(F15/SUM($B$6:B15))</f>
        <v>0.902834008097166</v>
      </c>
      <c r="J15" s="33" t="s">
        <v>17</v>
      </c>
      <c r="K15" s="27">
        <v>15</v>
      </c>
      <c r="L15" s="27">
        <v>18</v>
      </c>
      <c r="M15" s="27"/>
      <c r="N15" s="27">
        <f t="shared" si="3"/>
        <v>3</v>
      </c>
      <c r="O15" s="30">
        <f>SUM($N$6:N15)</f>
        <v>24</v>
      </c>
      <c r="P15" s="11">
        <f t="shared" si="1"/>
        <v>0.8</v>
      </c>
      <c r="Q15" s="31">
        <f>1-(O15/SUM($K$6:K15))</f>
        <v>0.902834008097166</v>
      </c>
    </row>
    <row r="16" spans="1:17" ht="12.75">
      <c r="A16" s="33" t="s">
        <v>18</v>
      </c>
      <c r="B16" s="27">
        <v>24</v>
      </c>
      <c r="C16" s="27">
        <v>21</v>
      </c>
      <c r="D16" s="27"/>
      <c r="E16" s="27">
        <f t="shared" si="2"/>
        <v>3</v>
      </c>
      <c r="F16" s="4">
        <f>SUM($E$6:E16)</f>
        <v>27</v>
      </c>
      <c r="G16" s="11">
        <f t="shared" si="0"/>
        <v>0.875</v>
      </c>
      <c r="H16" s="31">
        <f>1-(F16/SUM($B$6:B16))</f>
        <v>0.9003690036900369</v>
      </c>
      <c r="J16" s="33" t="s">
        <v>18</v>
      </c>
      <c r="K16" s="27">
        <v>24</v>
      </c>
      <c r="L16" s="27">
        <v>21</v>
      </c>
      <c r="M16" s="27"/>
      <c r="N16" s="27">
        <f t="shared" si="3"/>
        <v>3</v>
      </c>
      <c r="O16" s="30">
        <f>SUM($N$6:N16)</f>
        <v>27</v>
      </c>
      <c r="P16" s="11">
        <f t="shared" si="1"/>
        <v>0.875</v>
      </c>
      <c r="Q16" s="31">
        <f>1-(O16/SUM($K$6:K16))</f>
        <v>0.9003690036900369</v>
      </c>
    </row>
    <row r="17" spans="1:17" ht="16.5" customHeight="1" thickBot="1">
      <c r="A17" s="34" t="s">
        <v>19</v>
      </c>
      <c r="B17" s="8">
        <v>24</v>
      </c>
      <c r="C17" s="8">
        <v>23</v>
      </c>
      <c r="D17" s="8">
        <v>0</v>
      </c>
      <c r="E17" s="8">
        <f t="shared" si="2"/>
        <v>1</v>
      </c>
      <c r="F17" s="8">
        <f>SUM($E$6:E17)</f>
        <v>28</v>
      </c>
      <c r="G17" s="35">
        <f t="shared" si="0"/>
        <v>0.9583333333333334</v>
      </c>
      <c r="H17" s="14">
        <f>1-(F17/SUM($B$6:B17))</f>
        <v>0.9050847457627118</v>
      </c>
      <c r="J17" s="34" t="s">
        <v>19</v>
      </c>
      <c r="K17" s="8">
        <v>24</v>
      </c>
      <c r="L17" s="8">
        <v>23</v>
      </c>
      <c r="M17" s="8">
        <v>0</v>
      </c>
      <c r="N17" s="8">
        <f t="shared" si="3"/>
        <v>1</v>
      </c>
      <c r="O17" s="8">
        <f>SUM($N$6:N17)</f>
        <v>28</v>
      </c>
      <c r="P17" s="35">
        <f t="shared" si="1"/>
        <v>0.9583333333333334</v>
      </c>
      <c r="Q17" s="14">
        <f>1-(O17/SUM($K$6:K17))</f>
        <v>0.9050847457627118</v>
      </c>
    </row>
    <row r="18" spans="1:17" ht="26.25" customHeight="1" thickBot="1">
      <c r="A18" s="22" t="s">
        <v>26</v>
      </c>
      <c r="B18" s="23">
        <f>SUM(B6:B17)</f>
        <v>295</v>
      </c>
      <c r="C18" s="23">
        <f>SUM(C6:C17)</f>
        <v>277</v>
      </c>
      <c r="D18" s="23">
        <f>SUM(D6:D17)</f>
        <v>0</v>
      </c>
      <c r="E18" s="23">
        <f>SUM(E6:E17)</f>
        <v>28</v>
      </c>
      <c r="F18" s="23">
        <f>F17</f>
        <v>28</v>
      </c>
      <c r="H18" s="25">
        <f>1-(F18/B18)</f>
        <v>0.9050847457627118</v>
      </c>
      <c r="J18" s="22" t="s">
        <v>26</v>
      </c>
      <c r="K18" s="23">
        <f>SUM(K6:K17)</f>
        <v>295</v>
      </c>
      <c r="L18" s="23">
        <f>SUM(L6:L17)</f>
        <v>277</v>
      </c>
      <c r="M18" s="23">
        <f>SUM(M6:M17)</f>
        <v>0</v>
      </c>
      <c r="N18" s="23">
        <f>SUM(N6:N17)</f>
        <v>28</v>
      </c>
      <c r="O18" s="23">
        <f>O17</f>
        <v>28</v>
      </c>
      <c r="Q18" s="25">
        <f>1-(O18/K18)</f>
        <v>0.9050847457627118</v>
      </c>
    </row>
    <row r="22" spans="1:14" ht="12.75">
      <c r="A22" t="s">
        <v>10</v>
      </c>
      <c r="B22" s="64" t="s">
        <v>37</v>
      </c>
      <c r="C22" s="67"/>
      <c r="D22" s="67"/>
      <c r="E22" s="67"/>
      <c r="J22" t="s">
        <v>10</v>
      </c>
      <c r="K22" s="66" t="s">
        <v>40</v>
      </c>
      <c r="L22" s="66"/>
      <c r="M22" s="66"/>
      <c r="N22" s="66"/>
    </row>
    <row r="23" spans="12:14" ht="13.5" thickBot="1">
      <c r="L23" s="36"/>
      <c r="M23" s="36"/>
      <c r="N23" s="36"/>
    </row>
    <row r="24" spans="1:17" ht="39" thickBot="1">
      <c r="A24" s="19" t="s">
        <v>12</v>
      </c>
      <c r="B24" s="16" t="s">
        <v>13</v>
      </c>
      <c r="C24" s="16" t="s">
        <v>4</v>
      </c>
      <c r="D24" s="16" t="s">
        <v>5</v>
      </c>
      <c r="E24" s="16" t="s">
        <v>6</v>
      </c>
      <c r="F24" s="16" t="s">
        <v>7</v>
      </c>
      <c r="G24" s="17" t="s">
        <v>27</v>
      </c>
      <c r="H24" s="18" t="s">
        <v>14</v>
      </c>
      <c r="J24" s="19" t="s">
        <v>12</v>
      </c>
      <c r="K24" s="16" t="s">
        <v>13</v>
      </c>
      <c r="L24" s="16" t="s">
        <v>4</v>
      </c>
      <c r="M24" s="16" t="s">
        <v>5</v>
      </c>
      <c r="N24" s="16" t="s">
        <v>6</v>
      </c>
      <c r="O24" s="16" t="s">
        <v>7</v>
      </c>
      <c r="P24" s="17" t="s">
        <v>27</v>
      </c>
      <c r="Q24" s="18" t="s">
        <v>14</v>
      </c>
    </row>
    <row r="25" spans="1:17" ht="13.5" thickBot="1">
      <c r="A25" s="1"/>
      <c r="B25" s="1"/>
      <c r="C25" s="1"/>
      <c r="D25" s="1"/>
      <c r="E25" s="1"/>
      <c r="F25" s="1"/>
      <c r="G25" s="2"/>
      <c r="H25" s="3"/>
      <c r="J25" s="1"/>
      <c r="K25" s="1"/>
      <c r="L25" s="1"/>
      <c r="M25" s="1"/>
      <c r="N25" s="1"/>
      <c r="O25" s="1"/>
      <c r="P25" s="2"/>
      <c r="Q25" s="3"/>
    </row>
    <row r="26" spans="1:17" ht="12.75">
      <c r="A26" s="32" t="s">
        <v>20</v>
      </c>
      <c r="B26" s="7">
        <v>24</v>
      </c>
      <c r="C26" s="7">
        <v>22</v>
      </c>
      <c r="D26" s="7"/>
      <c r="E26" s="7">
        <f>ABS(B26-(C26-D26))</f>
        <v>2</v>
      </c>
      <c r="F26" s="28">
        <f>E26</f>
        <v>2</v>
      </c>
      <c r="G26" s="9">
        <f>1-(E26/B26)</f>
        <v>0.9166666666666666</v>
      </c>
      <c r="H26" s="29">
        <f>1-(E26/B26)</f>
        <v>0.9166666666666666</v>
      </c>
      <c r="J26" s="32" t="s">
        <v>20</v>
      </c>
      <c r="K26" s="7">
        <v>24</v>
      </c>
      <c r="L26" s="7">
        <v>22</v>
      </c>
      <c r="M26" s="7"/>
      <c r="N26" s="7">
        <f>ABS(K26-(L26-M26))</f>
        <v>2</v>
      </c>
      <c r="O26" s="28">
        <f>N26</f>
        <v>2</v>
      </c>
      <c r="P26" s="9">
        <f>1-(N26/K26)</f>
        <v>0.9166666666666666</v>
      </c>
      <c r="Q26" s="29">
        <f>1-(N26/K26)</f>
        <v>0.9166666666666666</v>
      </c>
    </row>
    <row r="27" spans="1:17" ht="12.75">
      <c r="A27" s="33" t="s">
        <v>21</v>
      </c>
      <c r="B27" s="4">
        <v>36</v>
      </c>
      <c r="C27" s="4">
        <v>34</v>
      </c>
      <c r="D27" s="4"/>
      <c r="E27" s="4">
        <f>ABS(B27-(C27-D27))</f>
        <v>2</v>
      </c>
      <c r="F27" s="30">
        <f>SUM($E$26:E27)</f>
        <v>4</v>
      </c>
      <c r="G27" s="11">
        <f aca="true" t="shared" si="4" ref="G27:G37">1-(E27/B27)</f>
        <v>0.9444444444444444</v>
      </c>
      <c r="H27" s="31">
        <f>1-(F27/SUM($B$26:B27))</f>
        <v>0.9333333333333333</v>
      </c>
      <c r="J27" s="33" t="s">
        <v>21</v>
      </c>
      <c r="K27" s="4">
        <v>36</v>
      </c>
      <c r="L27" s="4">
        <v>34</v>
      </c>
      <c r="M27" s="4"/>
      <c r="N27" s="4">
        <f>ABS(K27-(L27-M27))</f>
        <v>2</v>
      </c>
      <c r="O27" s="30">
        <f>SUM($N$26:N27)</f>
        <v>4</v>
      </c>
      <c r="P27" s="11">
        <f aca="true" t="shared" si="5" ref="P27:P37">1-(N27/K27)</f>
        <v>0.9444444444444444</v>
      </c>
      <c r="Q27" s="31">
        <f>1-(O27/SUM($K$26:K27))</f>
        <v>0.9333333333333333</v>
      </c>
    </row>
    <row r="28" spans="1:17" ht="12.75">
      <c r="A28" s="33" t="s">
        <v>22</v>
      </c>
      <c r="B28" s="4">
        <v>42</v>
      </c>
      <c r="C28" s="4">
        <v>38</v>
      </c>
      <c r="D28" s="4"/>
      <c r="E28" s="4">
        <f>ABS(B28-(C28-D28))</f>
        <v>4</v>
      </c>
      <c r="F28" s="30">
        <f>SUM($E$26:E28)</f>
        <v>8</v>
      </c>
      <c r="G28" s="11">
        <f t="shared" si="4"/>
        <v>0.9047619047619048</v>
      </c>
      <c r="H28" s="31">
        <f>1-(F28/SUM($B$26:B28))</f>
        <v>0.9215686274509804</v>
      </c>
      <c r="J28" s="33" t="s">
        <v>22</v>
      </c>
      <c r="K28" s="4">
        <v>42</v>
      </c>
      <c r="L28" s="4">
        <v>38</v>
      </c>
      <c r="M28" s="4"/>
      <c r="N28" s="4">
        <f>ABS(K28-(L28-M28))</f>
        <v>4</v>
      </c>
      <c r="O28" s="30">
        <f>SUM($N$26:N28)</f>
        <v>8</v>
      </c>
      <c r="P28" s="11">
        <f t="shared" si="5"/>
        <v>0.9047619047619048</v>
      </c>
      <c r="Q28" s="31">
        <f>1-(O28/SUM($K$26:K28))</f>
        <v>0.9215686274509804</v>
      </c>
    </row>
    <row r="29" spans="1:17" ht="12.75">
      <c r="A29" s="33" t="s">
        <v>23</v>
      </c>
      <c r="B29" s="4">
        <v>24</v>
      </c>
      <c r="C29" s="4">
        <v>22</v>
      </c>
      <c r="D29" s="4"/>
      <c r="E29" s="4">
        <f>ABS(B29-(C29-D29))</f>
        <v>2</v>
      </c>
      <c r="F29" s="30">
        <f>SUM($E$26:E29)</f>
        <v>10</v>
      </c>
      <c r="G29" s="11">
        <f t="shared" si="4"/>
        <v>0.9166666666666666</v>
      </c>
      <c r="H29" s="31">
        <f>1-(F29/SUM($B$26:B29))</f>
        <v>0.9206349206349207</v>
      </c>
      <c r="J29" s="33" t="s">
        <v>23</v>
      </c>
      <c r="K29" s="4">
        <v>24</v>
      </c>
      <c r="L29" s="4">
        <v>22</v>
      </c>
      <c r="M29" s="4"/>
      <c r="N29" s="4">
        <f>ABS(K29-(L29-M29))</f>
        <v>2</v>
      </c>
      <c r="O29" s="30">
        <f>SUM($N$26:N29)</f>
        <v>10</v>
      </c>
      <c r="P29" s="11">
        <f t="shared" si="5"/>
        <v>0.9166666666666666</v>
      </c>
      <c r="Q29" s="31">
        <f>1-(O29/SUM($K$26:K29))</f>
        <v>0.9206349206349207</v>
      </c>
    </row>
    <row r="30" spans="1:17" ht="12.75">
      <c r="A30" s="33" t="s">
        <v>11</v>
      </c>
      <c r="B30" s="27">
        <v>24</v>
      </c>
      <c r="C30" s="27">
        <v>17</v>
      </c>
      <c r="D30" s="27"/>
      <c r="E30" s="27">
        <f aca="true" t="shared" si="6" ref="E30:E37">ABS(B30-(C30-D30))</f>
        <v>7</v>
      </c>
      <c r="F30" s="30">
        <f>SUM($E$26:E30)</f>
        <v>17</v>
      </c>
      <c r="G30" s="11">
        <f t="shared" si="4"/>
        <v>0.7083333333333333</v>
      </c>
      <c r="H30" s="31">
        <f>1-(F30/SUM($B$26:B30))</f>
        <v>0.8866666666666667</v>
      </c>
      <c r="J30" s="33" t="s">
        <v>11</v>
      </c>
      <c r="K30" s="27">
        <v>24</v>
      </c>
      <c r="L30" s="27">
        <v>17</v>
      </c>
      <c r="M30" s="27"/>
      <c r="N30" s="27">
        <f aca="true" t="shared" si="7" ref="N30:N37">ABS(K30-(L30-M30))</f>
        <v>7</v>
      </c>
      <c r="O30" s="30">
        <f>SUM($N$26:N30)</f>
        <v>17</v>
      </c>
      <c r="P30" s="11">
        <f t="shared" si="5"/>
        <v>0.7083333333333333</v>
      </c>
      <c r="Q30" s="31">
        <f>1-(O30/SUM($K$26:K30))</f>
        <v>0.8866666666666667</v>
      </c>
    </row>
    <row r="31" spans="1:17" ht="12.75">
      <c r="A31" s="33" t="s">
        <v>24</v>
      </c>
      <c r="B31" s="27">
        <v>18</v>
      </c>
      <c r="C31" s="27">
        <v>18</v>
      </c>
      <c r="D31" s="27"/>
      <c r="E31" s="27">
        <f t="shared" si="6"/>
        <v>0</v>
      </c>
      <c r="F31" s="30">
        <f>SUM($E$26:E31)</f>
        <v>17</v>
      </c>
      <c r="G31" s="11">
        <f t="shared" si="4"/>
        <v>1</v>
      </c>
      <c r="H31" s="31">
        <f>1-(F31/SUM($B$26:B31))</f>
        <v>0.8988095238095238</v>
      </c>
      <c r="J31" s="33" t="s">
        <v>24</v>
      </c>
      <c r="K31" s="27">
        <v>18</v>
      </c>
      <c r="L31" s="27">
        <v>18</v>
      </c>
      <c r="M31" s="27"/>
      <c r="N31" s="27">
        <f t="shared" si="7"/>
        <v>0</v>
      </c>
      <c r="O31" s="30">
        <f>SUM($N$26:N31)</f>
        <v>17</v>
      </c>
      <c r="P31" s="11">
        <f t="shared" si="5"/>
        <v>1</v>
      </c>
      <c r="Q31" s="31">
        <f>1-(O31/SUM($K$26:K31))</f>
        <v>0.8988095238095238</v>
      </c>
    </row>
    <row r="32" spans="1:17" ht="12.75">
      <c r="A32" s="33" t="s">
        <v>25</v>
      </c>
      <c r="B32" s="27">
        <v>24</v>
      </c>
      <c r="C32" s="27">
        <v>24</v>
      </c>
      <c r="D32" s="27"/>
      <c r="E32" s="27">
        <f t="shared" si="6"/>
        <v>0</v>
      </c>
      <c r="F32" s="30">
        <f>SUM($E$26:E32)</f>
        <v>17</v>
      </c>
      <c r="G32" s="11">
        <f t="shared" si="4"/>
        <v>1</v>
      </c>
      <c r="H32" s="31">
        <f>1-(F32/SUM($B$26:B32))</f>
        <v>0.9114583333333334</v>
      </c>
      <c r="J32" s="33" t="s">
        <v>25</v>
      </c>
      <c r="K32" s="27">
        <v>24</v>
      </c>
      <c r="L32" s="27">
        <v>24</v>
      </c>
      <c r="M32" s="27"/>
      <c r="N32" s="27">
        <f t="shared" si="7"/>
        <v>0</v>
      </c>
      <c r="O32" s="30">
        <f>SUM($N$26:N32)</f>
        <v>17</v>
      </c>
      <c r="P32" s="11">
        <f t="shared" si="5"/>
        <v>1</v>
      </c>
      <c r="Q32" s="31">
        <f>1-(O32/SUM($K$26:K32))</f>
        <v>0.9114583333333334</v>
      </c>
    </row>
    <row r="33" spans="1:17" ht="12.75">
      <c r="A33" s="33" t="s">
        <v>15</v>
      </c>
      <c r="B33" s="27">
        <v>22</v>
      </c>
      <c r="C33" s="27">
        <v>20</v>
      </c>
      <c r="D33" s="27"/>
      <c r="E33" s="27">
        <f t="shared" si="6"/>
        <v>2</v>
      </c>
      <c r="F33" s="30">
        <f>SUM($E$26:E33)</f>
        <v>19</v>
      </c>
      <c r="G33" s="11">
        <f t="shared" si="4"/>
        <v>0.9090909090909091</v>
      </c>
      <c r="H33" s="31">
        <f>1-(F33/SUM($B$26:B33))</f>
        <v>0.9112149532710281</v>
      </c>
      <c r="J33" s="33" t="s">
        <v>15</v>
      </c>
      <c r="K33" s="27">
        <v>22</v>
      </c>
      <c r="L33" s="27">
        <v>20</v>
      </c>
      <c r="M33" s="27"/>
      <c r="N33" s="27">
        <f t="shared" si="7"/>
        <v>2</v>
      </c>
      <c r="O33" s="30">
        <f>SUM($N$26:N33)</f>
        <v>19</v>
      </c>
      <c r="P33" s="11">
        <f t="shared" si="5"/>
        <v>0.9090909090909091</v>
      </c>
      <c r="Q33" s="31">
        <f>1-(O33/SUM($K$26:K33))</f>
        <v>0.9112149532710281</v>
      </c>
    </row>
    <row r="34" spans="1:17" ht="12.75">
      <c r="A34" s="33" t="s">
        <v>16</v>
      </c>
      <c r="B34" s="27">
        <v>18</v>
      </c>
      <c r="C34" s="27">
        <v>20</v>
      </c>
      <c r="D34" s="27"/>
      <c r="E34" s="27">
        <f t="shared" si="6"/>
        <v>2</v>
      </c>
      <c r="F34" s="30">
        <f>SUM($E$26:E34)</f>
        <v>21</v>
      </c>
      <c r="G34" s="11">
        <f t="shared" si="4"/>
        <v>0.8888888888888888</v>
      </c>
      <c r="H34" s="31">
        <f>1-(F34/SUM($B$26:B34))</f>
        <v>0.9094827586206896</v>
      </c>
      <c r="J34" s="33" t="s">
        <v>16</v>
      </c>
      <c r="K34" s="27">
        <v>18</v>
      </c>
      <c r="L34" s="27">
        <v>20</v>
      </c>
      <c r="M34" s="27"/>
      <c r="N34" s="27">
        <f t="shared" si="7"/>
        <v>2</v>
      </c>
      <c r="O34" s="30">
        <f>SUM($N$26:N34)</f>
        <v>21</v>
      </c>
      <c r="P34" s="11">
        <f t="shared" si="5"/>
        <v>0.8888888888888888</v>
      </c>
      <c r="Q34" s="31">
        <f>1-(O34/SUM($K$26:K34))</f>
        <v>0.9094827586206896</v>
      </c>
    </row>
    <row r="35" spans="1:17" ht="12.75">
      <c r="A35" s="33" t="s">
        <v>17</v>
      </c>
      <c r="B35" s="27">
        <v>15</v>
      </c>
      <c r="C35" s="27">
        <v>18</v>
      </c>
      <c r="D35" s="27"/>
      <c r="E35" s="27">
        <f t="shared" si="6"/>
        <v>3</v>
      </c>
      <c r="F35" s="30">
        <f>SUM($E$26:E35)</f>
        <v>24</v>
      </c>
      <c r="G35" s="11">
        <f t="shared" si="4"/>
        <v>0.8</v>
      </c>
      <c r="H35" s="31">
        <f>1-(F35/SUM($B$26:B35))</f>
        <v>0.902834008097166</v>
      </c>
      <c r="J35" s="33" t="s">
        <v>17</v>
      </c>
      <c r="K35" s="27">
        <v>15</v>
      </c>
      <c r="L35" s="27">
        <v>18</v>
      </c>
      <c r="M35" s="27"/>
      <c r="N35" s="27">
        <f t="shared" si="7"/>
        <v>3</v>
      </c>
      <c r="O35" s="30">
        <f>SUM($N$26:N35)</f>
        <v>24</v>
      </c>
      <c r="P35" s="11">
        <f t="shared" si="5"/>
        <v>0.8</v>
      </c>
      <c r="Q35" s="31">
        <f>1-(O35/SUM($K$26:K35))</f>
        <v>0.902834008097166</v>
      </c>
    </row>
    <row r="36" spans="1:17" ht="12.75">
      <c r="A36" s="33" t="s">
        <v>18</v>
      </c>
      <c r="B36" s="27">
        <v>24</v>
      </c>
      <c r="C36" s="27">
        <v>21</v>
      </c>
      <c r="D36" s="27"/>
      <c r="E36" s="27">
        <f t="shared" si="6"/>
        <v>3</v>
      </c>
      <c r="F36" s="30">
        <f>SUM($E$26:E36)</f>
        <v>27</v>
      </c>
      <c r="G36" s="11">
        <f t="shared" si="4"/>
        <v>0.875</v>
      </c>
      <c r="H36" s="31">
        <f>1-(F36/SUM($B$26:B36))</f>
        <v>0.9003690036900369</v>
      </c>
      <c r="J36" s="33" t="s">
        <v>18</v>
      </c>
      <c r="K36" s="27">
        <v>24</v>
      </c>
      <c r="L36" s="27">
        <v>21</v>
      </c>
      <c r="M36" s="27"/>
      <c r="N36" s="27">
        <f t="shared" si="7"/>
        <v>3</v>
      </c>
      <c r="O36" s="30">
        <f>SUM($N$26:N36)</f>
        <v>27</v>
      </c>
      <c r="P36" s="11">
        <f t="shared" si="5"/>
        <v>0.875</v>
      </c>
      <c r="Q36" s="31">
        <f>1-(O36/SUM($K$26:K36))</f>
        <v>0.9003690036900369</v>
      </c>
    </row>
    <row r="37" spans="1:17" ht="13.5" thickBot="1">
      <c r="A37" s="34" t="s">
        <v>19</v>
      </c>
      <c r="B37" s="8">
        <v>24</v>
      </c>
      <c r="C37" s="8">
        <v>23</v>
      </c>
      <c r="D37" s="8">
        <v>0</v>
      </c>
      <c r="E37" s="8">
        <f t="shared" si="6"/>
        <v>1</v>
      </c>
      <c r="F37" s="8">
        <f>SUM($E$26:E37)</f>
        <v>28</v>
      </c>
      <c r="G37" s="35">
        <f t="shared" si="4"/>
        <v>0.9583333333333334</v>
      </c>
      <c r="H37" s="14">
        <f>1-(F37/SUM($B$26:B37))</f>
        <v>0.9050847457627118</v>
      </c>
      <c r="J37" s="34" t="s">
        <v>19</v>
      </c>
      <c r="K37" s="8">
        <v>24</v>
      </c>
      <c r="L37" s="8">
        <v>23</v>
      </c>
      <c r="M37" s="8">
        <v>0</v>
      </c>
      <c r="N37" s="8">
        <f t="shared" si="7"/>
        <v>1</v>
      </c>
      <c r="O37" s="8">
        <f>SUM($N$26:N37)</f>
        <v>28</v>
      </c>
      <c r="P37" s="35">
        <f t="shared" si="5"/>
        <v>0.9583333333333334</v>
      </c>
      <c r="Q37" s="14">
        <f>1-(O37/SUM($K$26:K37))</f>
        <v>0.9050847457627118</v>
      </c>
    </row>
    <row r="38" spans="1:17" ht="25.5" customHeight="1" thickBot="1">
      <c r="A38" s="22" t="s">
        <v>26</v>
      </c>
      <c r="B38" s="23">
        <f>SUM(B26:B37)</f>
        <v>295</v>
      </c>
      <c r="C38" s="23">
        <f>SUM(C26:C37)</f>
        <v>277</v>
      </c>
      <c r="D38" s="23">
        <f>SUM(D26:D37)</f>
        <v>0</v>
      </c>
      <c r="E38" s="23">
        <f>SUM(E26:E37)</f>
        <v>28</v>
      </c>
      <c r="F38" s="23">
        <f>F37</f>
        <v>28</v>
      </c>
      <c r="H38" s="25">
        <f>1-(F38/B38)</f>
        <v>0.9050847457627118</v>
      </c>
      <c r="J38" s="22" t="s">
        <v>26</v>
      </c>
      <c r="K38" s="23">
        <f>SUM(K26:K37)</f>
        <v>295</v>
      </c>
      <c r="L38" s="23">
        <f>SUM(L26:L37)</f>
        <v>277</v>
      </c>
      <c r="M38" s="23">
        <f>SUM(M26:M37)</f>
        <v>0</v>
      </c>
      <c r="N38" s="23">
        <f>SUM(N26:N37)</f>
        <v>28</v>
      </c>
      <c r="O38" s="23">
        <f>O37</f>
        <v>28</v>
      </c>
      <c r="Q38" s="25">
        <f>1-(O38/K38)</f>
        <v>0.9050847457627118</v>
      </c>
    </row>
  </sheetData>
  <mergeCells count="4">
    <mergeCell ref="K22:N22"/>
    <mergeCell ref="B2:E2"/>
    <mergeCell ref="K2:N2"/>
    <mergeCell ref="B22:E22"/>
  </mergeCells>
  <printOptions horizontalCentered="1"/>
  <pageMargins left="0.75" right="0.75" top="1" bottom="1" header="0.5" footer="0.5"/>
  <pageSetup horizontalDpi="200" verticalDpi="200" orientation="landscape" scale="59" r:id="rId2"/>
  <headerFooter alignWithMargins="0">
    <oddHeader>&amp;L&amp;F&amp;C&amp;"Arial,Bold"&amp;14YOUR COMPANY&amp;"Arial,Regular"&amp;10
&amp;"Arial,Bold"&amp;12OUTPUT RATE VARIANCE REPORT&amp;R&amp;D</oddHeader>
    <oddFooter>&amp;CProperty of Mfg. Matters, LLC.
email: info@mfgmatters,com
telephone: 1-877-473-8254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Mfg. Matters,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Input-Output LinearVariance Report</dc:title>
  <dc:subject/>
  <dc:creator>Dennis P Hobbs</dc:creator>
  <cp:keywords/>
  <dc:description/>
  <cp:lastModifiedBy>Dennis P. Hobbs</cp:lastModifiedBy>
  <cp:lastPrinted>2003-07-05T20:29:09Z</cp:lastPrinted>
  <dcterms:created xsi:type="dcterms:W3CDTF">2000-11-07T18:46:32Z</dcterms:created>
  <dcterms:modified xsi:type="dcterms:W3CDTF">2003-07-05T20:30:24Z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1975544018</vt:i4>
  </property>
  <property fmtid="{D5CDD505-2E9C-101B-9397-08002B2CF9AE}" pid="4" name="_EmailSubje">
    <vt:lpwstr/>
  </property>
  <property fmtid="{D5CDD505-2E9C-101B-9397-08002B2CF9AE}" pid="5" name="_AuthorEma">
    <vt:lpwstr>dennis.hobbs@mfgmatters.com</vt:lpwstr>
  </property>
  <property fmtid="{D5CDD505-2E9C-101B-9397-08002B2CF9AE}" pid="6" name="_AuthorEmailDisplayNa">
    <vt:lpwstr>Dennis P. Hobbs</vt:lpwstr>
  </property>
</Properties>
</file>