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680" windowWidth="9495" windowHeight="6195" tabRatio="760" activeTab="0"/>
  </bookViews>
  <sheets>
    <sheet name="Title" sheetId="1" r:id="rId1"/>
    <sheet name="Graph" sheetId="2" r:id="rId2"/>
    <sheet name="summary" sheetId="3" r:id="rId3"/>
    <sheet name="scope" sheetId="4" r:id="rId4"/>
    <sheet name="timecost" sheetId="5" r:id="rId5"/>
    <sheet name="teamcommun" sheetId="6" r:id="rId6"/>
    <sheet name="risk" sheetId="7" r:id="rId7"/>
    <sheet name="quality" sheetId="8" r:id="rId8"/>
  </sheets>
  <definedNames/>
  <calcPr fullCalcOnLoad="1"/>
</workbook>
</file>

<file path=xl/comments5.xml><?xml version="1.0" encoding="utf-8"?>
<comments xmlns="http://schemas.openxmlformats.org/spreadsheetml/2006/main">
  <authors>
    <author>Dan A</author>
  </authors>
  <commentList>
    <comment ref="B66" authorId="0">
      <text>
        <r>
          <rPr>
            <b/>
            <sz val="8"/>
            <rFont val="Tahoma"/>
            <family val="0"/>
          </rPr>
          <t>Dan A:</t>
        </r>
        <r>
          <rPr>
            <sz val="8"/>
            <rFont val="Tahoma"/>
            <family val="0"/>
          </rPr>
          <t xml:space="preserve">
Examples include project management expertise, good chemistry with the team, flexibility to change, and trust.</t>
        </r>
      </text>
    </comment>
    <comment ref="B65" authorId="0">
      <text>
        <r>
          <rPr>
            <b/>
            <sz val="8"/>
            <rFont val="Tahoma"/>
            <family val="0"/>
          </rPr>
          <t>Dan A:</t>
        </r>
        <r>
          <rPr>
            <sz val="8"/>
            <rFont val="Tahoma"/>
            <family val="0"/>
          </rPr>
          <t xml:space="preserve">
Examples include demonstrated ability to deliver based on past experience and  strong financiual stability.</t>
        </r>
      </text>
    </comment>
  </commentList>
</comments>
</file>

<file path=xl/sharedStrings.xml><?xml version="1.0" encoding="utf-8"?>
<sst xmlns="http://schemas.openxmlformats.org/spreadsheetml/2006/main" count="983" uniqueCount="384">
  <si>
    <t>Are there any interfaces that are not under the control of the Project Team?</t>
  </si>
  <si>
    <t>For those not under the control of the Project Team, have contingency plans been written if the controlling parties are unable to assist in integrating the two systems?</t>
  </si>
  <si>
    <t>Hardware / Software Requirements - relating to the specific hardware / software needs of the system.  Please note that these requirements may not be known at this time to the fact that functional specifications may not have been defined at this time.</t>
  </si>
  <si>
    <t xml:space="preserve">Documentation - list any documentation requirements including the need for user manuals, installation guides, and system documentation. </t>
  </si>
  <si>
    <t>User Training – list any training requirements such as an online training course and/or personal training.</t>
  </si>
  <si>
    <t>Technical Help – list any additional help features (please be sure to list acceptable response times) including online help and frequently asked questions.</t>
  </si>
  <si>
    <t>Personalization – detail any personalization features required from the system (e.g., Email response capabilities, hompage personal greetings, etc.)</t>
  </si>
  <si>
    <t>Hosting – list any needs to physically host the system (or virtually host applications that run with the system)?</t>
  </si>
  <si>
    <t>a1</t>
  </si>
  <si>
    <t>a2</t>
  </si>
  <si>
    <t>a3</t>
  </si>
  <si>
    <t>c1</t>
  </si>
  <si>
    <t>c2</t>
  </si>
  <si>
    <t>c3</t>
  </si>
  <si>
    <t>c4</t>
  </si>
  <si>
    <t>d1</t>
  </si>
  <si>
    <t>d2</t>
  </si>
  <si>
    <t>e1</t>
  </si>
  <si>
    <t>e2</t>
  </si>
  <si>
    <t>e3</t>
  </si>
  <si>
    <t>Functionality</t>
  </si>
  <si>
    <t>Product features</t>
  </si>
  <si>
    <t>Aesthetics</t>
  </si>
  <si>
    <t>Accuracy</t>
  </si>
  <si>
    <t>Usability</t>
  </si>
  <si>
    <t>Reliability</t>
  </si>
  <si>
    <t>Frequency of Failure</t>
  </si>
  <si>
    <t>Severity of Failure</t>
  </si>
  <si>
    <t>Speed to Recovery</t>
  </si>
  <si>
    <t>Compatability</t>
  </si>
  <si>
    <t>Performance</t>
  </si>
  <si>
    <t>Speed (Response Time)</t>
  </si>
  <si>
    <t>Efficiency</t>
  </si>
  <si>
    <t>Supportability</t>
  </si>
  <si>
    <t>Scalability</t>
  </si>
  <si>
    <t>Ability to Have Knowledge Transferred</t>
  </si>
  <si>
    <t>Documentation</t>
  </si>
  <si>
    <t>General Scope Management</t>
  </si>
  <si>
    <t>Time, Cost, and Procurement Management</t>
  </si>
  <si>
    <t>-</t>
  </si>
  <si>
    <t>I</t>
  </si>
  <si>
    <t>j</t>
  </si>
  <si>
    <t>k</t>
  </si>
  <si>
    <t>Requirements Gathering, Design, Development, and Deployment – The standard four activities on any software development project.</t>
  </si>
  <si>
    <t>Project Plan Management – includes creating the plan, updating it for changes (including those detected in schedule analysis), tracking time spent, and assessing progress on the project.</t>
  </si>
  <si>
    <t>Project Communications – which constitutes both establishing an approved communications plan and reporting progress at key stakeholder meetings throughout the project.</t>
  </si>
  <si>
    <t>Quality Assurance – otherwise known as testing to ensure a stated level of quality in the project deliverables.  Quality Assurance can also include peer reviews from other independent project teams to ensure a stated level of quality.</t>
  </si>
  <si>
    <t>Risk Management – as best defined by the PMI Body of Knowledge as "Processes concerned with identifying, analyzing, and responding to project risk”.</t>
  </si>
  <si>
    <t>Financial Management – process to track all costs incurred on the project in relation to budgeted expenses.</t>
  </si>
  <si>
    <t>Change Control – activities to manage changes to requirements throughout the project which normally considers change requests, approval process, and deployment/documentation of change.</t>
  </si>
  <si>
    <t>Training and Maintenance Support Establishment – normally considered as “after-project” activities, the training of users to use the resulting product and the establishment of any technical support/help desk activities are critical to ensuring a proper deployment of the resulting product.</t>
  </si>
  <si>
    <t>Documentation – Both user and system documentation are a must in any successful knowledge transfer process as many of the project participants normally move to new endeavors at the end of the given project (leaving with any knowledge gained).</t>
  </si>
  <si>
    <t>Meetings, Holidays, and Vacation – other activities that can have a major impact on the project especially if a key resource is needed at a specified time in the project.</t>
  </si>
  <si>
    <t>Project Closure – completed at the end of a project to assess any “lessons learned” and best practices for future use.</t>
  </si>
  <si>
    <t>Key resources – the success and failure of projects is based in many respects on the people involved and more importantly, the skills they provide.  Key resources must be available at the time they are needed in the project in order for it to be a success.</t>
  </si>
  <si>
    <t>External vendors – similar to the key resource dependency, vendors, since they do not directly work for the company, may be even more difficult to arrange at the appropriate time in the project.</t>
  </si>
  <si>
    <t>Key hardware or software – given the explosive growth in technology, some manufacturers work under eight week fulfillment plans.  Therefore, all infrastructure orders should be placed as quickly as possible or it may not be available when required to keep the project on track.</t>
  </si>
  <si>
    <t>Project Marketing</t>
  </si>
  <si>
    <t>Deliverables</t>
  </si>
  <si>
    <t>Does the project have a project statement that in one sentence explains:</t>
  </si>
  <si>
    <t>What needs to be done?</t>
  </si>
  <si>
    <t>When do we need this done?</t>
  </si>
  <si>
    <t>How much will this cost?</t>
  </si>
  <si>
    <t>Are there written specific benefits (objectives) for the project?  These benefits may be categorized into the following:</t>
  </si>
  <si>
    <t>Member Service / Responsiveness</t>
  </si>
  <si>
    <t>Cost / Time Savings</t>
  </si>
  <si>
    <t>Alignment to Vision</t>
  </si>
  <si>
    <t>Impact to Profession</t>
  </si>
  <si>
    <t>Increased Revenue</t>
  </si>
  <si>
    <t>Key Partnerships</t>
  </si>
  <si>
    <t>Has the business need been documented as one of a strategic initiative, operating initiative (e.g., financial contribution), or market related initiative (client service, improved product quality, etc.)?</t>
  </si>
  <si>
    <t>Has the return on investment been calculated from a cash flow perspective, if applicable?</t>
  </si>
  <si>
    <t>Have the constraints facing the project (e.g., time, cost, people, legal, requirements, organizational policies, etc.) been documented?</t>
  </si>
  <si>
    <t>Has there been an analysis done of:</t>
  </si>
  <si>
    <t>What differentiates this project from other projects completed in the past?</t>
  </si>
  <si>
    <t>What makes this project revolutionary?</t>
  </si>
  <si>
    <t>What bugs end users the most and how to satisfy those needs?</t>
  </si>
  <si>
    <t>Has a one minute sales presentation of why this project is needed been completed?</t>
  </si>
  <si>
    <t>Are there key “early supporters” for the project?</t>
  </si>
  <si>
    <t>If yes, are there efforts to ensure “early supporters” remian positive towards the project?</t>
  </si>
  <si>
    <t>Is there a detailed Work Breakdown Structure (WBS) documenting at least two tiers of deliverables under the top level WBS deliverables?</t>
  </si>
  <si>
    <t>Have the “scrubbed” deliverables (“must haves”) for the project been identified?</t>
  </si>
  <si>
    <t>Aside from the “scrubbed” deliverables, have the remaining deliverables been prioritized based on the needs of the project?</t>
  </si>
  <si>
    <t xml:space="preserve">For each deliverable, has the following question been answered: “How do we know the deliverable was successfully completed”? </t>
  </si>
  <si>
    <t>If yes, meaning success metrics have been set, have they been considered using the following taxonomy:</t>
  </si>
  <si>
    <t>a</t>
  </si>
  <si>
    <t>b</t>
  </si>
  <si>
    <t>c</t>
  </si>
  <si>
    <t>d</t>
  </si>
  <si>
    <t>e</t>
  </si>
  <si>
    <t>f</t>
  </si>
  <si>
    <t>Have the objectives of the projects been separated into manageable "chunks" rather than trying to take on the entire project at once?</t>
  </si>
  <si>
    <t>Are there any deliverables that are not expected to be provided by the project but are desired by many of the stakeholders?  If so, what are the consequences for having these deliverables?</t>
  </si>
  <si>
    <t>Stakeholders</t>
  </si>
  <si>
    <t>Has a project sponsor been assigned from the Executive leadership?</t>
  </si>
  <si>
    <t>Does the project sponsor have the authority to define project goals, secure resources, and resolve organizational conflicts?</t>
  </si>
  <si>
    <t>Are all internal stakeholders being considered (Review the list of internal teams as a guide)?</t>
  </si>
  <si>
    <t>Are all external stakeholders being considered (e.g., member groups)?</t>
  </si>
  <si>
    <t>Have roles been clearly defined of those at the sponsor, project team, internal stakeholder, and external stakeholder level?</t>
  </si>
  <si>
    <t>Are the stakeholders actively involved in providing direction to the project?</t>
  </si>
  <si>
    <t>Has the decision maker for each deliverable been assessed?</t>
  </si>
  <si>
    <t>Have the key stakeholders that have the most to gain/lose from the project been assessed?</t>
  </si>
  <si>
    <t>Buy-In</t>
  </si>
  <si>
    <t>Has the project been approved to move ahead?</t>
  </si>
  <si>
    <t>Has a Joint Application Development (“JAD”) session been scheduled of key stakeholders?</t>
  </si>
  <si>
    <t>Is the JAD being completed using a standard methodology?</t>
  </si>
  <si>
    <t>Is the JAD session being delivered by a qualified facilitator?</t>
  </si>
  <si>
    <t>Are there any hidden agendas help by anyone in the stakeholder group?</t>
  </si>
  <si>
    <t>Are there any stakeholders that this project will annoy and have their issues been properly assessed to ensure they do not present a “roadblock” to the success of the project?</t>
  </si>
  <si>
    <t>Scope Management</t>
  </si>
  <si>
    <t>Are the following included in the requirements:</t>
  </si>
  <si>
    <t>What are the major functions/deliverables of the system?</t>
  </si>
  <si>
    <t>Why are these functions completed?</t>
  </si>
  <si>
    <t>When do these functions take place (throughout a year)?</t>
  </si>
  <si>
    <t>Where are these functions completed (and why)?</t>
  </si>
  <si>
    <t>Who is the audience for this use case?</t>
  </si>
  <si>
    <t>Who is the performer for this use case?</t>
  </si>
  <si>
    <t>What is the currency of the information needed in this use case?</t>
  </si>
  <si>
    <t>What integration is needed for this use case between systems?</t>
  </si>
  <si>
    <t>Has a rough estimate of how many reports and views are being created in the system been completed?</t>
  </si>
  <si>
    <t xml:space="preserve">Has a rough size of the data model (in gigabytes) been calculated? </t>
  </si>
  <si>
    <t>Change Control</t>
  </si>
  <si>
    <t>Is there a fair amount of scope (or feature) “creep” on the project?</t>
  </si>
  <si>
    <t>If yes, is any of the “creep” due to vendor or client “gold-plating” of the project’s deliverables?</t>
  </si>
  <si>
    <t>Is there a process to approve changes to the project’s scope, time to complete, cost to complete, and/or quality of deliverables?</t>
  </si>
  <si>
    <t>Is there a specific group of stakeholders that will approve changes to the project scope?</t>
  </si>
  <si>
    <t>Is there a process to document all changes to the project’s scope?</t>
  </si>
  <si>
    <t>Other</t>
  </si>
  <si>
    <t>Is the requirement process taking more time than expected to complete?  If yes, is schedule compression occurring for other tasks (e.g., Development and Testing) in order to compensate for lost time?</t>
  </si>
  <si>
    <t>Has a marketing plan been developed for the project, if applicable?</t>
  </si>
  <si>
    <t>If yes, have any of the lessons learned been applied to this project?</t>
  </si>
  <si>
    <t>Time</t>
  </si>
  <si>
    <t>Assuming there is a high level WBS, has the detailed work breakdown structure been decomposed into tasks to be performed?</t>
  </si>
  <si>
    <t>Is the schedule based on realistic historical estimates?</t>
  </si>
  <si>
    <t>Assuming historical measures are used, is the current schedule credible?</t>
  </si>
  <si>
    <t>Have the project time values (hours worked and days in duration) been calculated by the project team in a “bottom up” fashion?</t>
  </si>
  <si>
    <t>Have deadlines been negotiated between the sponsors and the project team (or have they been dictated)?</t>
  </si>
  <si>
    <t>Have these tasks been arranged into precedent and dependent relationships?</t>
  </si>
  <si>
    <t>Have the work hours for each task been calculated using the PERT methodology:</t>
  </si>
  <si>
    <t>(1*Maximum estimate) + (4*Average Estimate) + (1*Minimum Estimate) / 6</t>
  </si>
  <si>
    <t>Have all project estimates (and/or project deliverable estimates) communicated been provided in ranges as worst, best, and most likely case (similar to the PERT methodology above)?</t>
  </si>
  <si>
    <t>Has a general contingency estimate (e.g., 15%) been entered from a time perspective?</t>
  </si>
  <si>
    <t>Has a critical path been calculated for the entire project?</t>
  </si>
  <si>
    <t>Have the critical path activities been calculated for the next two weeks?</t>
  </si>
  <si>
    <t>Is the project plan for the next month as detailed as possible?</t>
  </si>
  <si>
    <t>Have all of the below project areas been included in the project plan:</t>
  </si>
  <si>
    <t>Once a project plan is complete, have “drop dead dates” been identified for each deliverables staring with the latest deliverable and working backward through the plan?</t>
  </si>
  <si>
    <t>Activity</t>
  </si>
  <si>
    <t>Small Project</t>
  </si>
  <si>
    <t>Large Project</t>
  </si>
  <si>
    <t>Architecture / Design</t>
  </si>
  <si>
    <t>Detailed Design</t>
  </si>
  <si>
    <t>Code / Debug</t>
  </si>
  <si>
    <t>Unit Test</t>
  </si>
  <si>
    <t>Integrate</t>
  </si>
  <si>
    <t>System Test</t>
  </si>
  <si>
    <t>Have the following dependencies been assessed in developing the project plan?</t>
  </si>
  <si>
    <t>Has a person been tasked with diligently reviewing milestones throughout the project from a time perspective and providing status reports on efforts made to date?</t>
  </si>
  <si>
    <t xml:space="preserve">Cost </t>
  </si>
  <si>
    <t>Is the budget based on realistic historical, quantitative performance estimates?</t>
  </si>
  <si>
    <t>Based on historical measures, is the current budget credible?</t>
  </si>
  <si>
    <t>Has a contingency estimate (e.g., 15%) been entered from a cost perspective?</t>
  </si>
  <si>
    <t>Have facilities resources been considered for the length of the project for human resources and computer assets (e.g., server hosting)?</t>
  </si>
  <si>
    <t>Is there a central repository of all costs related to the project that is managed on a periodic (e.g., weekly) basis?</t>
  </si>
  <si>
    <t>Has a total cost of ownership for two years been calculated?</t>
  </si>
  <si>
    <t>Have maintenance costs for at least one year been estimated as part of the project?</t>
  </si>
  <si>
    <t>Procurement</t>
  </si>
  <si>
    <t>Have the vendors provided the names and resumes of the project team?</t>
  </si>
  <si>
    <t>Does the vendor have the resources to effectively staff the project assuming any resignations/terminations of employees?</t>
  </si>
  <si>
    <t>Does the vendor have a successful track record in the project domain?</t>
  </si>
  <si>
    <t>Have references in areas where the vendor has worked in the project domain been reviewed?</t>
  </si>
  <si>
    <t>Have references from the vendor’s last two projects been reviewed (not being ones the vendor provided)?</t>
  </si>
  <si>
    <t>Has a Dun &amp; Bradstreet report been completed on the financial stability of the vendor?</t>
  </si>
  <si>
    <t>Has a financial statement been received from the vendor?</t>
  </si>
  <si>
    <t>Are there any pending enforcement actions by any Federal, state, or local governments?</t>
  </si>
  <si>
    <t>Are there any material litigation actions against the organization?</t>
  </si>
  <si>
    <t>Has a legal review been completed of the vendor’s contract?</t>
  </si>
  <si>
    <t>If applicable, has the vendor signed a non disclosure agreement?</t>
  </si>
  <si>
    <t>If there is a purchase of software or hardware, is their a Y2K compliance statement provided?</t>
  </si>
  <si>
    <t>Does the vendor staff the project locally?</t>
  </si>
  <si>
    <t>Are there any caps on T&amp;E expenses in the contract?</t>
  </si>
  <si>
    <t>Is the vendor the sole source of the product or service?</t>
  </si>
  <si>
    <t xml:space="preserve">Team </t>
  </si>
  <si>
    <t>Has the project team been defined for the project at hand?</t>
  </si>
  <si>
    <t>If yes, is it assured that these resources are available?</t>
  </si>
  <si>
    <t>If yes, has their functional supervisor approved the allocation?</t>
  </si>
  <si>
    <t>Does the project have a strong dependence on certain people?</t>
  </si>
  <si>
    <t>If yes, is there a contingency plan if this person(s) becomes unavailable?</t>
  </si>
  <si>
    <t>Did the project team assist or rather, actively set their role in the project as to what will be delivered and when?</t>
  </si>
  <si>
    <t>Has primary responsibility for each task been assigned to an individual?</t>
  </si>
  <si>
    <t>Is the Project Team overly optimistic with regards to completing the tasks at hand from a quality or time perspective?</t>
  </si>
  <si>
    <t>Does the Project Team have sufficient expertise in the project domains?</t>
  </si>
  <si>
    <t>Have Project Team members received training in the specific domain areas in which they are operating?</t>
  </si>
  <si>
    <t>Does the Project Manager have experience handling similar projects?</t>
  </si>
  <si>
    <t>Have the motivations (internal drivers that cause a person to willingly devote extra effort)  of each team member been assessed?  For example:</t>
  </si>
  <si>
    <t>Has each team member assessed what they will be an expert in at the end of the project?</t>
  </si>
  <si>
    <t>Is the project team expected to complete a high amount of overtime for an extended period (e.g., over 25 hours a week overtime for more than 3 consecutive weeks)?</t>
  </si>
  <si>
    <t>Has there been a survey done of the team members asking them what they would like to see in the team to make the project more enjoyable?</t>
  </si>
  <si>
    <t>Is there a difficult person(s) on the project that are leading to poor staff morale?  Difficult people include Complainers, Sherman Tanks, Snipers, Super Agreeables, Exploders, and Indecisive people as discussed further in “Coping with Difficult People”.</t>
  </si>
  <si>
    <t>Are there any activities being taken to relieve stress within the team (e.g., group outings, compensatory time, etc.)?</t>
  </si>
  <si>
    <t>Has there been material turnover recently in the project team?</t>
  </si>
  <si>
    <t>Are there backup resources for key tasks (e.g., for knowledge transfer and to act as a contingency if the initial person leaves the organization)?</t>
  </si>
  <si>
    <t>Does there exist any conflicts between vendors (e.g., vendor A does not want to rely on the work of vendor B and would rather do it themselves)?</t>
  </si>
  <si>
    <t>Communication</t>
  </si>
  <si>
    <t>Are there points in the project planned for communications to maintain project awareness with regards to:</t>
  </si>
  <si>
    <t>Has a communication plan been documented identifying:</t>
  </si>
  <si>
    <t>Are there feedback loops created for sponsors, project team members, and other stakeholders as the project progresses?</t>
  </si>
  <si>
    <t>Has a list of the current top ten project risks been documented?</t>
  </si>
  <si>
    <t>Has a person been specifically assigned to monitor risk on the project?</t>
  </si>
  <si>
    <t>Has appropriate time been allocated to the Project Team to monitor risk?</t>
  </si>
  <si>
    <t>Are risks (and associated responses) reviewed on a periodic basis (e.g., weekly)?</t>
  </si>
  <si>
    <t>Is a risk assessment tool tracking the following information being utilized?</t>
  </si>
  <si>
    <t>At a minimum, has the information in bold (in the below table) been established into a risk tracking tool?:</t>
  </si>
  <si>
    <t>If a technology project, is the technology new (less than 6 months old)?</t>
  </si>
  <si>
    <t>If yes, has the technology ever been implemented successfully at another installation?</t>
  </si>
  <si>
    <t>Deliverable Quality</t>
  </si>
  <si>
    <t>For each deliverable have success metrics or acceptance criteria been specifically defined (please see Scope Management area above for more information)?</t>
  </si>
  <si>
    <t>Have quality gates been set in the project plan after major deliverables?  Please note that quality gates may take the form of technical reviews, completion of a specific set of tests, demonstrations, or project audits that determine whether to proceed, modify, or cancel the project.</t>
  </si>
  <si>
    <t>Have these quality gates been properly communicated to the vendor (if a vendor is used) so they understand the impact of the gate on the progress of the project?</t>
  </si>
  <si>
    <t xml:space="preserve">Has a decision maker as to the quality of each deliverable been set?  </t>
  </si>
  <si>
    <t>If yes, in most cases, is the end user the ultimate decision maker for such assessments?</t>
  </si>
  <si>
    <t>If the project is a technical one in nature, has the appropriate technical experience been acquired as part of the team or on a consulting basis to review the deliverables for quality?</t>
  </si>
  <si>
    <t>Have any Independent Validation and Verification (“IV&amp;V”) test procedures been planned using a person independent of the project?</t>
  </si>
  <si>
    <t>Does it appear from a review of the project plan that “shortcuts” are being taken in the time allotted for QA (considering that at least 25-40% of the project plan work effort should be devoted to testing)?</t>
  </si>
  <si>
    <t>Does this project create any processes that require ISO9001 documentation?</t>
  </si>
  <si>
    <t>If yes, has time been planned to complete such documentation (level II procedures, level III instructions, and level IV quality records)?</t>
  </si>
  <si>
    <t>For any computer system being developed:</t>
  </si>
  <si>
    <t>Will the ultimate end users be testing the system prior to acceptance?</t>
  </si>
  <si>
    <t>Have all external and internal interfaces been tested?</t>
  </si>
  <si>
    <t>(For replacement systems only) Will the system work in parallel with the existing system until such time that the parallel processing proves the system is operating effectively in a real-time manner?</t>
  </si>
  <si>
    <t>Have quality standards been set based on benchmarks in the industry for the particular deliverable?</t>
  </si>
  <si>
    <t>Web Site (for those projects requiring web development)</t>
  </si>
  <si>
    <t>Is the web site functionally easy to use?</t>
  </si>
  <si>
    <t>Does the website meet W3C standards for usability?</t>
  </si>
  <si>
    <t>Does the website support the majority of browsers?</t>
  </si>
  <si>
    <t>Does the website need to be reviewed from a Web Trust perspective?</t>
  </si>
  <si>
    <t>Are private information usage, privacy guidelines, and business disclosures required for the website and, if so, have they been drafted?</t>
  </si>
  <si>
    <t>Have the appropriate load tests been planned to ensure the site will be available to meet the end user demand?</t>
  </si>
  <si>
    <t>Internal Controls</t>
  </si>
  <si>
    <t>For any system implementations, has the Internal Audit Team (or an outside independent consultant) reviewed:</t>
  </si>
  <si>
    <t>the input, processing, and output controls with regards to the system being constructed?</t>
  </si>
  <si>
    <t>the data management and data security features of the system?</t>
  </si>
  <si>
    <t>the overall system security and incident response procedures for any security breaches?</t>
  </si>
  <si>
    <t>the contingency plan for any system failure or any loss of service (e.g., loss of electricity)</t>
  </si>
  <si>
    <t>backup procedures in the case of a loss of data?</t>
  </si>
  <si>
    <t>Maintenance</t>
  </si>
  <si>
    <t>For any computer system being developed has maintenance for the following been planned to be provided either through internal and/or external means:</t>
  </si>
  <si>
    <t>Hardware?</t>
  </si>
  <si>
    <t>Software?</t>
  </si>
  <si>
    <t>Security?</t>
  </si>
  <si>
    <t>End user questions / assistance?</t>
  </si>
  <si>
    <t>Business rules for required data, non required data, field validation, error handling, confirmation screens, and confirmation Emails.</t>
  </si>
  <si>
    <t>Use cases and workflow model of the various use case functions (e.g., login, help, search, etc.)</t>
  </si>
  <si>
    <t>For any computer system being developed, has system documentation been drafted?  Please note this documentation includes:</t>
  </si>
  <si>
    <t>Database model</t>
  </si>
  <si>
    <t>Hardware and software technical specifications</t>
  </si>
  <si>
    <t>Program documentation and other system design specifications</t>
  </si>
  <si>
    <t>For any computer system being developed, have security policies been drafted?</t>
  </si>
  <si>
    <t xml:space="preserve">For any computer system being developed, has information been categorized into public, appropriate access, and confidential categories </t>
  </si>
  <si>
    <t>If yes, has appropriate information security been devoted to each category?</t>
  </si>
  <si>
    <t>For user and system documentation, has it been reviewed by users and system users, respectively, for its accuracy and completeness?</t>
  </si>
  <si>
    <t>Has user training for any process or computer system been planned?</t>
  </si>
  <si>
    <t>Have end user procedures been developed to respond to users (including any escalation process for any potential issues not able to be answered by the front line end user support)?</t>
  </si>
  <si>
    <t>Has this end user support been properly staffed for the potential user base it will need to support?</t>
  </si>
  <si>
    <t>Knowledge Management</t>
  </si>
  <si>
    <t>Have “time out” points been created in the project to assess lessons learned to date?</t>
  </si>
  <si>
    <t>Has a survey been planned at the end of the project for the entire project team to focus on “lessons learned” from the project?</t>
  </si>
  <si>
    <t>For any major deviations in projects, have the reasons been grouped into the following categories:</t>
  </si>
  <si>
    <t>Lack of clear vision for the project’s goal</t>
  </si>
  <si>
    <t>Lack of proper Project Team members</t>
  </si>
  <si>
    <t>Lack of proper planning</t>
  </si>
  <si>
    <t>Change in technology</t>
  </si>
  <si>
    <t>Lack of technology to meet the initial expectations</t>
  </si>
  <si>
    <t>Random events</t>
  </si>
  <si>
    <t>Computer System Requirements</t>
  </si>
  <si>
    <t>Use Cases -  List the “use case” scenarios which answers the following questions in one sentence bullet items (remember to include all input, display, and reporting use cases):</t>
  </si>
  <si>
    <t>g</t>
  </si>
  <si>
    <t>h</t>
  </si>
  <si>
    <t>Data Flow Diagrams – Outlines the flow of data through the system and with table element definitions.</t>
  </si>
  <si>
    <t>Data Currency – The level of currency that each major element of data must possess (e.g., daily, weekly, real time, etc.).</t>
  </si>
  <si>
    <t>Licensing – relating to the need to support software or hardware licensing.  Please note that this requirement may not be known at this time due to the fact that functional specifications may not have been defined at this time.</t>
  </si>
  <si>
    <t>Performance –including such items as user load factors, bandwidth or communication capacity, and response times under a variety of conditions.</t>
  </si>
  <si>
    <t>Labeling / Branding – ensuring a consistent look and feel is maintained and/or proper legal elements are included (e.g., patents, copyrights, etc.)</t>
  </si>
  <si>
    <t>Scalability – ability for the system to scale or grow larger as user demand increases.</t>
  </si>
  <si>
    <t>Reliability – the extent to which the system is stable and error free.</t>
  </si>
  <si>
    <t>Maintenance Costs – relating to the expected level of maintenance.</t>
  </si>
  <si>
    <t>Availability - the extent to which the system is available to users (e.g., 24/7)</t>
  </si>
  <si>
    <t>Security / Information Privacy – level of security required for the information saved in the system and the level to which the information obtained from users must be kept private.</t>
  </si>
  <si>
    <t>Integration to Existing Systems – define the need for the system to integrate with any existing systems including existing or proposed websites.</t>
  </si>
  <si>
    <t>Are there any interfaces to other programs?</t>
  </si>
  <si>
    <t>Are these interfaces planned to be scoped in the project to understand the full nature of the integration?</t>
  </si>
  <si>
    <t>Communication and Team Management</t>
  </si>
  <si>
    <t>Opportunity for advancement</t>
  </si>
  <si>
    <t>Challenging work</t>
  </si>
  <si>
    <t>Acknowledgement for success</t>
  </si>
  <si>
    <t>Shared decision making</t>
  </si>
  <si>
    <t>Appropriate pay rates</t>
  </si>
  <si>
    <t>Job security</t>
  </si>
  <si>
    <t>Friendly team (fun to work in)</t>
  </si>
  <si>
    <t>Gain new skills</t>
  </si>
  <si>
    <t>Project changes</t>
  </si>
  <si>
    <t>Project setbacks or delays</t>
  </si>
  <si>
    <t>What is communicated</t>
  </si>
  <si>
    <t>When it is communicated</t>
  </si>
  <si>
    <t>Why it is communicated</t>
  </si>
  <si>
    <t>How it is communicated (e.g., personal meetings, conference call, or virtual availability)?</t>
  </si>
  <si>
    <t>Risk Description</t>
  </si>
  <si>
    <t>Identified By</t>
  </si>
  <si>
    <t>Identified When</t>
  </si>
  <si>
    <t>Quantify Impact ($, project work hours, and/or project duration)</t>
  </si>
  <si>
    <t>Quantify Likelihood (e.g., Likely = 85%, Probable = 60%, and Possible = 25%)</t>
  </si>
  <si>
    <t>Calculate Loss (Impact * Likelihood)</t>
  </si>
  <si>
    <t>Quantify Urgency (related to the need for timely action)</t>
  </si>
  <si>
    <t>Proposed Solution (could be prevention, mitigation, or acceptance strategy)</t>
  </si>
  <si>
    <t>Person(s) Assigned to Complete Solution</t>
  </si>
  <si>
    <t>Date of Expected Resolution</t>
  </si>
  <si>
    <t>Work Hours Expected to Resolve Risk</t>
  </si>
  <si>
    <t>Approver that Ensures the Resolution Properly Met the Risk?</t>
  </si>
  <si>
    <t>Contingency Plan (plan to enact if proposed solution does not materialize)</t>
  </si>
  <si>
    <t>Trigger Event (event when it is determined contingency plan needs to be enacted)</t>
  </si>
  <si>
    <t>l</t>
  </si>
  <si>
    <t>m</t>
  </si>
  <si>
    <t>n</t>
  </si>
  <si>
    <t>Quality Management</t>
  </si>
  <si>
    <t>Answers</t>
  </si>
  <si>
    <t>Y</t>
  </si>
  <si>
    <t>N</t>
  </si>
  <si>
    <t>N/A</t>
  </si>
  <si>
    <t>Best Practice</t>
  </si>
  <si>
    <t>Is this project urgently needed?</t>
  </si>
  <si>
    <t>Best Practices</t>
  </si>
  <si>
    <t xml:space="preserve">For computer system developments, when summarizing the work hours in the project by type, do the percentages comply for the most part with the table below? </t>
  </si>
  <si>
    <t>Risk Management</t>
  </si>
  <si>
    <t>For any computer system being developed, has user documentation been drafted with key components below?</t>
  </si>
  <si>
    <t>Is there a Work Breakdown Structure (WBS) for each major deliverables (in other words, have the key deliverables been documented)?</t>
  </si>
  <si>
    <t xml:space="preserve">Has an estimated size of each major deliverable been calculated in cost and work hours? </t>
  </si>
  <si>
    <t>Is there ample funding to properly complete the project?</t>
  </si>
  <si>
    <r>
      <t xml:space="preserve">Is there an up to date budget </t>
    </r>
    <r>
      <rPr>
        <b/>
        <sz val="10"/>
        <rFont val="Arial"/>
        <family val="2"/>
      </rPr>
      <t>for each deliverable</t>
    </r>
    <r>
      <rPr>
        <sz val="10"/>
        <rFont val="Arial"/>
        <family val="0"/>
      </rPr>
      <t xml:space="preserve"> (not the entire project)?  Up to date assumes that the budget is re-estimated at key points in the project.</t>
    </r>
  </si>
  <si>
    <t>If yes, are these costs tracked on a deliverable basis?</t>
  </si>
  <si>
    <t>Have the consequences for a late project been considered?</t>
  </si>
  <si>
    <t>Generally, is the project team satisfied to be working on the project?</t>
  </si>
  <si>
    <t>Project progress (cost, schedule, deliverables, issues)</t>
  </si>
  <si>
    <t>Is there proper communication among multiple vendors working on the project (e.g., weekly meetings to discuss project status)?</t>
  </si>
  <si>
    <t>Has a technical reviewer been employed to review the application / data / operating system / user interface for industry best practices?</t>
  </si>
  <si>
    <t>Has customer satisfaction of previous customers been assessed?</t>
  </si>
  <si>
    <t>Has the ultimate decision maker(s) on the vendor selection been identified</t>
  </si>
  <si>
    <t>Have the "must have" items been identified?</t>
  </si>
  <si>
    <t>Have the desirables been specified and ranked as to their importance?</t>
  </si>
  <si>
    <t>Have the risks with each vendor been identified</t>
  </si>
  <si>
    <t>Have quotes from a minimum of two vendors been obtained?</t>
  </si>
  <si>
    <t>Have weekly progress reports on deliverable cost, completion, and issues been specified in the contract?</t>
  </si>
  <si>
    <t>Has documentation and knowledge transfer been particularly specified in the contract?</t>
  </si>
  <si>
    <t>Have the documented decision criteria been specified meaning,</t>
  </si>
  <si>
    <t>For any purchased computer software, have proper license agreements been obtained from vendors?</t>
  </si>
  <si>
    <t>Has the company been in business for more than a year?</t>
  </si>
  <si>
    <t>Has an escape or termination caluse been written into the contract?</t>
  </si>
  <si>
    <t>Is there any role ambiguity as to the team's responsibility or authority levels?</t>
  </si>
  <si>
    <t>Have too many obligations, duties, or deadlines been assigned to the project team?</t>
  </si>
  <si>
    <t>Due Diligence</t>
  </si>
  <si>
    <t>Contract</t>
  </si>
  <si>
    <t>Results</t>
  </si>
  <si>
    <t>Status</t>
  </si>
  <si>
    <t>Project Answers</t>
  </si>
  <si>
    <t>BP Answers</t>
  </si>
  <si>
    <t>Scope</t>
  </si>
  <si>
    <t>Cost</t>
  </si>
  <si>
    <t>Team</t>
  </si>
  <si>
    <t>Risk</t>
  </si>
  <si>
    <t>Quality</t>
  </si>
  <si>
    <t>Total</t>
  </si>
  <si>
    <t>time</t>
  </si>
  <si>
    <t>cost</t>
  </si>
  <si>
    <t>procure</t>
  </si>
  <si>
    <t>Communic</t>
  </si>
  <si>
    <t>quality</t>
  </si>
  <si>
    <t>KM</t>
  </si>
  <si>
    <t>Click here to begin with the Scope Management section</t>
  </si>
  <si>
    <t>Click here for instructions</t>
  </si>
  <si>
    <t>Is the Company the major customer of the vendor?</t>
  </si>
  <si>
    <t>If applicable, has the vendor signed an agreement that the developed property (e.g., computer code) and intellectual capital will ultimately be owned by the Company or its related parties?</t>
  </si>
  <si>
    <t>For any computer system development, has source code not owned by the Company been placed in escrow in case the vendor becomes insolvent?</t>
  </si>
  <si>
    <t>Has a project of this type ever been completed by the Company?</t>
  </si>
  <si>
    <t>Has an assessment been completed as to the “look and feel” of the site in relation to other Company related websites so that the appropriate “look and feel” is selected?</t>
  </si>
  <si>
    <t>Does the website present any branding conflicts with the Company or related parties?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</si>
</sst>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b/>
      <i/>
      <sz val="16"/>
      <name val="Arial"/>
      <family val="2"/>
    </font>
    <font>
      <b/>
      <i/>
      <sz val="14"/>
      <name val="Arial"/>
      <family val="2"/>
    </font>
    <font>
      <sz val="8"/>
      <name val="Tahoma"/>
      <family val="0"/>
    </font>
    <font>
      <b/>
      <sz val="8"/>
      <name val="Tahoma"/>
      <family val="0"/>
    </font>
    <font>
      <b/>
      <i/>
      <sz val="10"/>
      <name val="Arial"/>
      <family val="2"/>
    </font>
    <font>
      <u val="single"/>
      <sz val="10"/>
      <name val="Arial"/>
      <family val="2"/>
    </font>
    <font>
      <sz val="10"/>
      <color indexed="9"/>
      <name val="Arial"/>
      <family val="2"/>
    </font>
    <font>
      <b/>
      <sz val="12"/>
      <name val="Arial"/>
      <family val="0"/>
    </font>
    <font>
      <sz val="10"/>
      <name val="Century Gothic"/>
      <family val="2"/>
    </font>
    <font>
      <u val="single"/>
      <sz val="10"/>
      <color indexed="12"/>
      <name val="Arial"/>
      <family val="0"/>
    </font>
    <font>
      <b/>
      <u val="single"/>
      <sz val="10"/>
      <color indexed="12"/>
      <name val="Arial"/>
      <family val="2"/>
    </font>
    <font>
      <b/>
      <sz val="8"/>
      <name val="Arial"/>
      <family val="2"/>
    </font>
  </fonts>
  <fills count="4">
    <fill>
      <patternFill/>
    </fill>
    <fill>
      <patternFill patternType="gray125"/>
    </fill>
    <fill>
      <patternFill patternType="solid">
        <fgColor indexed="11"/>
        <bgColor indexed="64"/>
      </patternFill>
    </fill>
    <fill>
      <patternFill patternType="solid">
        <fgColor indexed="9"/>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horizontal="center"/>
    </xf>
    <xf numFmtId="0" fontId="0" fillId="0" borderId="0" xfId="0" applyAlignment="1">
      <alignment horizontal="left" wrapText="1"/>
    </xf>
    <xf numFmtId="0" fontId="2" fillId="0" borderId="0" xfId="0" applyFont="1" applyAlignment="1">
      <alignment horizontal="center" wrapText="1"/>
    </xf>
    <xf numFmtId="0" fontId="0" fillId="0" borderId="0" xfId="0" applyAlignment="1" quotePrefix="1">
      <alignment horizontal="center"/>
    </xf>
    <xf numFmtId="0" fontId="3" fillId="0" borderId="0" xfId="0" applyFont="1" applyAlignment="1">
      <alignment wrapText="1"/>
    </xf>
    <xf numFmtId="0" fontId="1" fillId="0" borderId="0" xfId="0" applyFont="1" applyAlignment="1">
      <alignment horizontal="center"/>
    </xf>
    <xf numFmtId="9" fontId="0" fillId="0" borderId="0" xfId="0" applyNumberFormat="1" applyAlignment="1">
      <alignment horizontal="center"/>
    </xf>
    <xf numFmtId="0" fontId="0" fillId="0" borderId="0" xfId="0" applyFont="1" applyAlignment="1">
      <alignment wrapText="1"/>
    </xf>
    <xf numFmtId="0" fontId="6" fillId="0" borderId="0" xfId="0" applyFont="1" applyAlignment="1">
      <alignment wrapText="1"/>
    </xf>
    <xf numFmtId="0" fontId="1" fillId="0" borderId="0" xfId="0" applyFont="1" applyAlignment="1">
      <alignment/>
    </xf>
    <xf numFmtId="0" fontId="7" fillId="0" borderId="0" xfId="0" applyFont="1" applyAlignment="1">
      <alignment/>
    </xf>
    <xf numFmtId="0" fontId="8" fillId="0" borderId="0" xfId="0" applyFont="1" applyAlignment="1">
      <alignment/>
    </xf>
    <xf numFmtId="0" fontId="0" fillId="2" borderId="0" xfId="0" applyFill="1" applyAlignment="1">
      <alignment/>
    </xf>
    <xf numFmtId="0" fontId="8" fillId="3" borderId="0" xfId="0" applyFont="1" applyFill="1" applyAlignment="1">
      <alignment/>
    </xf>
    <xf numFmtId="0" fontId="0" fillId="0" borderId="0" xfId="0" applyFont="1" applyAlignment="1">
      <alignment/>
    </xf>
    <xf numFmtId="0" fontId="0" fillId="2" borderId="0" xfId="0" applyFont="1" applyFill="1" applyAlignment="1">
      <alignment/>
    </xf>
    <xf numFmtId="0" fontId="0" fillId="0" borderId="0" xfId="0" applyFill="1" applyAlignment="1">
      <alignment/>
    </xf>
    <xf numFmtId="0" fontId="0" fillId="3" borderId="0" xfId="0" applyFill="1" applyAlignment="1">
      <alignment/>
    </xf>
    <xf numFmtId="0" fontId="10" fillId="3" borderId="0" xfId="0" applyFont="1" applyFill="1" applyAlignment="1">
      <alignment/>
    </xf>
    <xf numFmtId="0" fontId="12" fillId="3"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3">
    <dxf>
      <font>
        <color rgb="FFFF0000"/>
      </font>
      <fill>
        <patternFill>
          <bgColor rgb="FFFF0000"/>
        </patternFill>
      </fill>
      <border/>
    </dxf>
    <dxf>
      <fill>
        <patternFill>
          <bgColor rgb="FF00FF00"/>
        </patternFill>
      </fill>
      <border/>
    </dxf>
    <dxf>
      <font>
        <color rgb="FFFF0000"/>
      </font>
      <fill>
        <patternFill patternType="solid">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Project Answers to Best Practices </a:t>
            </a:r>
          </a:p>
        </c:rich>
      </c:tx>
      <c:layout/>
      <c:spPr>
        <a:noFill/>
        <a:ln>
          <a:noFill/>
        </a:ln>
      </c:spPr>
    </c:title>
    <c:plotArea>
      <c:layout/>
      <c:barChart>
        <c:barDir val="col"/>
        <c:grouping val="clustered"/>
        <c:varyColors val="0"/>
        <c:ser>
          <c:idx val="1"/>
          <c:order val="0"/>
          <c:tx>
            <c:strRef>
              <c:f>summary!$D$5</c:f>
              <c:strCache>
                <c:ptCount val="1"/>
                <c:pt idx="0">
                  <c:v>Project Answers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summary!$C$6:$C$14</c:f>
              <c:strCache>
                <c:ptCount val="9"/>
                <c:pt idx="0">
                  <c:v>Scope</c:v>
                </c:pt>
                <c:pt idx="1">
                  <c:v>Time</c:v>
                </c:pt>
                <c:pt idx="2">
                  <c:v>Cost</c:v>
                </c:pt>
                <c:pt idx="3">
                  <c:v>Procurement</c:v>
                </c:pt>
                <c:pt idx="4">
                  <c:v>Team</c:v>
                </c:pt>
                <c:pt idx="5">
                  <c:v>Communication</c:v>
                </c:pt>
                <c:pt idx="6">
                  <c:v>Risk</c:v>
                </c:pt>
                <c:pt idx="7">
                  <c:v>Quality</c:v>
                </c:pt>
                <c:pt idx="8">
                  <c:v>Knowledge Management</c:v>
                </c:pt>
              </c:strCache>
            </c:strRef>
          </c:cat>
          <c:val>
            <c:numRef>
              <c:f>summary!$D$6:$D$14</c:f>
              <c:numCache>
                <c:ptCount val="9"/>
                <c:pt idx="0">
                  <c:v>74</c:v>
                </c:pt>
                <c:pt idx="1">
                  <c:v>30</c:v>
                </c:pt>
                <c:pt idx="2">
                  <c:v>10</c:v>
                </c:pt>
                <c:pt idx="3">
                  <c:v>29</c:v>
                </c:pt>
                <c:pt idx="4">
                  <c:v>24</c:v>
                </c:pt>
                <c:pt idx="5">
                  <c:v>9</c:v>
                </c:pt>
                <c:pt idx="6">
                  <c:v>8</c:v>
                </c:pt>
                <c:pt idx="7">
                  <c:v>26</c:v>
                </c:pt>
                <c:pt idx="8">
                  <c:v>19</c:v>
                </c:pt>
              </c:numCache>
            </c:numRef>
          </c:val>
        </c:ser>
        <c:axId val="13879065"/>
        <c:axId val="23024910"/>
      </c:barChart>
      <c:lineChart>
        <c:grouping val="standard"/>
        <c:varyColors val="0"/>
        <c:ser>
          <c:idx val="0"/>
          <c:order val="1"/>
          <c:tx>
            <c:strRef>
              <c:f>summary!$E$5</c:f>
              <c:strCache>
                <c:ptCount val="1"/>
                <c:pt idx="0">
                  <c:v>BP Answers</c:v>
                </c:pt>
              </c:strCache>
            </c:strRef>
          </c:tx>
          <c:extLst>
            <c:ext xmlns:c14="http://schemas.microsoft.com/office/drawing/2007/8/2/chart" uri="{6F2FDCE9-48DA-4B69-8628-5D25D57E5C99}">
              <c14:invertSolidFillFmt>
                <c14:spPr>
                  <a:solidFill>
                    <a:srgbClr val="000000"/>
                  </a:solidFill>
                </c14:spPr>
              </c14:invertSolidFillFmt>
            </c:ext>
          </c:extLst>
          <c:cat>
            <c:strRef>
              <c:f>summary!$C$6:$C$14</c:f>
              <c:strCache>
                <c:ptCount val="9"/>
                <c:pt idx="0">
                  <c:v>Scope</c:v>
                </c:pt>
                <c:pt idx="1">
                  <c:v>Time</c:v>
                </c:pt>
                <c:pt idx="2">
                  <c:v>Cost</c:v>
                </c:pt>
                <c:pt idx="3">
                  <c:v>Procurement</c:v>
                </c:pt>
                <c:pt idx="4">
                  <c:v>Team</c:v>
                </c:pt>
                <c:pt idx="5">
                  <c:v>Communication</c:v>
                </c:pt>
                <c:pt idx="6">
                  <c:v>Risk</c:v>
                </c:pt>
                <c:pt idx="7">
                  <c:v>Quality</c:v>
                </c:pt>
                <c:pt idx="8">
                  <c:v>Knowledge Management</c:v>
                </c:pt>
              </c:strCache>
            </c:strRef>
          </c:cat>
          <c:val>
            <c:numRef>
              <c:f>summary!$E$6:$E$14</c:f>
              <c:numCache>
                <c:ptCount val="9"/>
                <c:pt idx="0">
                  <c:v>74</c:v>
                </c:pt>
                <c:pt idx="1">
                  <c:v>30</c:v>
                </c:pt>
                <c:pt idx="2">
                  <c:v>10</c:v>
                </c:pt>
                <c:pt idx="3">
                  <c:v>29</c:v>
                </c:pt>
                <c:pt idx="4">
                  <c:v>24</c:v>
                </c:pt>
                <c:pt idx="5">
                  <c:v>9</c:v>
                </c:pt>
                <c:pt idx="6">
                  <c:v>8</c:v>
                </c:pt>
                <c:pt idx="7">
                  <c:v>26</c:v>
                </c:pt>
                <c:pt idx="8">
                  <c:v>19</c:v>
                </c:pt>
              </c:numCache>
            </c:numRef>
          </c:val>
          <c:smooth val="0"/>
        </c:ser>
        <c:axId val="13761063"/>
        <c:axId val="20546868"/>
      </c:lineChart>
      <c:catAx>
        <c:axId val="13879065"/>
        <c:scaling>
          <c:orientation val="minMax"/>
        </c:scaling>
        <c:axPos val="b"/>
        <c:delete val="0"/>
        <c:numFmt formatCode="General" sourceLinked="1"/>
        <c:majorTickMark val="in"/>
        <c:minorTickMark val="none"/>
        <c:tickLblPos val="nextTo"/>
        <c:crossAx val="23024910"/>
        <c:crosses val="autoZero"/>
        <c:auto val="0"/>
        <c:lblOffset val="100"/>
        <c:noMultiLvlLbl val="0"/>
      </c:catAx>
      <c:valAx>
        <c:axId val="23024910"/>
        <c:scaling>
          <c:orientation val="minMax"/>
        </c:scaling>
        <c:axPos val="l"/>
        <c:title>
          <c:tx>
            <c:rich>
              <a:bodyPr vert="horz" rot="-5400000" anchor="ctr"/>
              <a:lstStyle/>
              <a:p>
                <a:pPr algn="ctr">
                  <a:defRPr/>
                </a:pPr>
                <a:r>
                  <a:rPr lang="en-US" cap="none" sz="1000" b="1" i="0" u="none" baseline="0">
                    <a:latin typeface="Arial"/>
                    <a:ea typeface="Arial"/>
                    <a:cs typeface="Arial"/>
                  </a:rPr>
                  <a:t>Questions</a:t>
                </a:r>
              </a:p>
            </c:rich>
          </c:tx>
          <c:layout/>
          <c:overlay val="0"/>
          <c:spPr>
            <a:noFill/>
            <a:ln>
              <a:noFill/>
            </a:ln>
          </c:spPr>
        </c:title>
        <c:delete val="0"/>
        <c:numFmt formatCode="General" sourceLinked="1"/>
        <c:majorTickMark val="in"/>
        <c:minorTickMark val="none"/>
        <c:tickLblPos val="nextTo"/>
        <c:crossAx val="13879065"/>
        <c:crossesAt val="1"/>
        <c:crossBetween val="between"/>
        <c:dispUnits/>
      </c:valAx>
      <c:catAx>
        <c:axId val="13761063"/>
        <c:scaling>
          <c:orientation val="minMax"/>
        </c:scaling>
        <c:axPos val="b"/>
        <c:delete val="1"/>
        <c:majorTickMark val="in"/>
        <c:minorTickMark val="none"/>
        <c:tickLblPos val="nextTo"/>
        <c:crossAx val="20546868"/>
        <c:crosses val="autoZero"/>
        <c:auto val="0"/>
        <c:lblOffset val="100"/>
        <c:noMultiLvlLbl val="0"/>
      </c:catAx>
      <c:valAx>
        <c:axId val="20546868"/>
        <c:scaling>
          <c:orientation val="minMax"/>
        </c:scaling>
        <c:axPos val="l"/>
        <c:delete val="1"/>
        <c:majorTickMark val="in"/>
        <c:minorTickMark val="none"/>
        <c:tickLblPos val="nextTo"/>
        <c:crossAx val="1376106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2"/>
  </sheetViews>
  <pageMargins left="0.75" right="0.75" top="1" bottom="1" header="0.5" footer="0.5"/>
  <pageSetup horizontalDpi="600" verticalDpi="600" orientation="landscape"/>
  <headerFooter>
    <oddHeader>&amp;A</oddHeader>
    <oddFooter>Page &amp;P</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1962150</xdr:colOff>
      <xdr:row>0</xdr:row>
      <xdr:rowOff>95250</xdr:rowOff>
    </xdr:from>
    <xdr:to>
      <xdr:col>0</xdr:col>
      <xdr:colOff>5286375</xdr:colOff>
      <xdr:row>16</xdr:row>
      <xdr:rowOff>76200</xdr:rowOff>
    </xdr:to>
    <xdr:sp>
      <xdr:nvSpPr>
        <xdr:cNvPr id="1" name="AutoShape 2"/>
        <xdr:cNvSpPr>
          <a:spLocks/>
        </xdr:cNvSpPr>
      </xdr:nvSpPr>
      <xdr:spPr>
        <a:xfrm>
          <a:off x="1962150" y="95250"/>
          <a:ext cx="3324225" cy="2571750"/>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100000"/>
                  </a:srgbClr>
                </a:outerShdw>
              </a:effectLst>
              <a:latin typeface="Impact"/>
              <a:cs typeface="Impact"/>
            </a:rPr>
            <a:t>Project Diagnosis
Toolkit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nowledgenet.aicpa.org/kn/livelink.exe/fetch/2000/3642/5987/982315/1217646/1217534/Proj%2BDiag%2BInstructions?vernum=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9:A21"/>
  <sheetViews>
    <sheetView tabSelected="1" workbookViewId="0" topLeftCell="A1">
      <selection activeCell="A19" sqref="A19"/>
    </sheetView>
  </sheetViews>
  <sheetFormatPr defaultColWidth="9.140625" defaultRowHeight="12.75"/>
  <cols>
    <col min="1" max="1" width="107.7109375" style="20" customWidth="1"/>
    <col min="2" max="16384" width="9.140625" style="20" customWidth="1"/>
  </cols>
  <sheetData>
    <row r="19" ht="12.75">
      <c r="A19" s="22" t="s">
        <v>377</v>
      </c>
    </row>
    <row r="20" ht="13.5">
      <c r="A20" s="21"/>
    </row>
    <row r="21" ht="12.75">
      <c r="A21" s="22" t="s">
        <v>376</v>
      </c>
    </row>
  </sheetData>
  <hyperlinks>
    <hyperlink ref="A21" location="scope!A1" display="Click here to begin with the Scope Management section"/>
    <hyperlink ref="A19" r:id="rId1" display="Click here for instructions"/>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C5:E15"/>
  <sheetViews>
    <sheetView workbookViewId="0" topLeftCell="A1">
      <selection activeCell="E6" sqref="E6"/>
    </sheetView>
  </sheetViews>
  <sheetFormatPr defaultColWidth="9.140625" defaultRowHeight="12.75"/>
  <cols>
    <col min="3" max="3" width="29.8515625" style="0" customWidth="1"/>
    <col min="4" max="4" width="15.57421875" style="0" customWidth="1"/>
    <col min="5" max="5" width="13.57421875" style="0" customWidth="1"/>
  </cols>
  <sheetData>
    <row r="5" spans="4:5" ht="12.75">
      <c r="D5" t="s">
        <v>362</v>
      </c>
      <c r="E5" t="s">
        <v>363</v>
      </c>
    </row>
    <row r="6" spans="3:5" ht="12.75">
      <c r="C6" t="s">
        <v>364</v>
      </c>
      <c r="D6">
        <f>scope!G124-scope!I127</f>
        <v>74</v>
      </c>
      <c r="E6">
        <f>scope!G128</f>
        <v>74</v>
      </c>
    </row>
    <row r="7" spans="3:5" ht="12.75">
      <c r="C7" t="s">
        <v>131</v>
      </c>
      <c r="D7">
        <f>timecost!G95-timecost!I97</f>
        <v>30</v>
      </c>
      <c r="E7">
        <f>(timecost!G96+timecost!G97)-timecost!I97</f>
        <v>30</v>
      </c>
    </row>
    <row r="8" spans="3:5" ht="12.75">
      <c r="C8" t="s">
        <v>365</v>
      </c>
      <c r="D8">
        <f>timecost!G98-timecost!I100</f>
        <v>10</v>
      </c>
      <c r="E8">
        <f>(timecost!G99+timecost!G100)-timecost!I100</f>
        <v>10</v>
      </c>
    </row>
    <row r="9" spans="3:5" ht="12.75">
      <c r="C9" t="s">
        <v>166</v>
      </c>
      <c r="D9">
        <f>timecost!G101-timecost!I103</f>
        <v>29</v>
      </c>
      <c r="E9">
        <f>(timecost!G102+timecost!G103)-timecost!I103</f>
        <v>29</v>
      </c>
    </row>
    <row r="10" spans="3:5" ht="12.75">
      <c r="C10" t="s">
        <v>366</v>
      </c>
      <c r="D10">
        <f>teamcommun!G55-teamcommun!I57</f>
        <v>24</v>
      </c>
      <c r="E10">
        <f>(teamcommun!G56+teamcommun!G57)-teamcommun!I57</f>
        <v>24</v>
      </c>
    </row>
    <row r="11" spans="3:5" ht="12.75">
      <c r="C11" t="s">
        <v>203</v>
      </c>
      <c r="D11">
        <f>teamcommun!G58-teamcommun!I60</f>
        <v>9</v>
      </c>
      <c r="E11">
        <f>(teamcommun!G59+teamcommun!G60)-teamcommun!I60</f>
        <v>9</v>
      </c>
    </row>
    <row r="12" spans="3:5" ht="12.75">
      <c r="C12" t="s">
        <v>367</v>
      </c>
      <c r="D12">
        <f>risk!F27-risk!H29</f>
        <v>8</v>
      </c>
      <c r="E12">
        <f>(risk!F28+risk!F29)-risk!H29</f>
        <v>8</v>
      </c>
    </row>
    <row r="13" spans="3:5" ht="12.75">
      <c r="C13" t="s">
        <v>368</v>
      </c>
      <c r="D13">
        <f>quality!F78-quality!H80</f>
        <v>26</v>
      </c>
      <c r="E13">
        <f>(quality!F79+quality!F80)-quality!H80</f>
        <v>26</v>
      </c>
    </row>
    <row r="14" spans="3:5" ht="12.75">
      <c r="C14" t="s">
        <v>264</v>
      </c>
      <c r="D14" s="13">
        <f>quality!F81-quality!H83</f>
        <v>19</v>
      </c>
      <c r="E14" s="13">
        <f>(quality!F82+quality!F83)-quality!H83</f>
        <v>19</v>
      </c>
    </row>
    <row r="15" spans="3:5" ht="12.75">
      <c r="C15" t="s">
        <v>369</v>
      </c>
      <c r="D15" s="12">
        <f>SUM(D6:D14)</f>
        <v>229</v>
      </c>
      <c r="E15" s="12">
        <f>SUM(E6:E14)</f>
        <v>229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34"/>
  <sheetViews>
    <sheetView workbookViewId="0" topLeftCell="B111">
      <pane xSplit="8670" topLeftCell="B2" activePane="topRight" state="split"/>
      <selection pane="topLeft" activeCell="B115" sqref="B115"/>
      <selection pane="topRight" activeCell="B122" sqref="B122"/>
    </sheetView>
  </sheetViews>
  <sheetFormatPr defaultColWidth="9.140625" defaultRowHeight="12.75"/>
  <cols>
    <col min="1" max="1" width="9.140625" style="3" customWidth="1"/>
    <col min="2" max="2" width="69.7109375" style="1" customWidth="1"/>
    <col min="5" max="5" width="13.8515625" style="3" customWidth="1"/>
    <col min="6" max="6" width="12.421875" style="3" customWidth="1"/>
    <col min="7" max="7" width="9.140625" style="0" hidden="1" customWidth="1"/>
    <col min="9" max="9" width="9.140625" style="0" hidden="1" customWidth="1"/>
  </cols>
  <sheetData>
    <row r="1" ht="20.25">
      <c r="B1" s="5" t="s">
        <v>109</v>
      </c>
    </row>
    <row r="2" spans="2:9" ht="20.25">
      <c r="B2" s="5"/>
      <c r="E2" s="8" t="s">
        <v>328</v>
      </c>
      <c r="F2" s="8" t="s">
        <v>324</v>
      </c>
      <c r="G2" s="12" t="s">
        <v>360</v>
      </c>
      <c r="H2" s="12" t="s">
        <v>361</v>
      </c>
      <c r="I2" s="12" t="s">
        <v>327</v>
      </c>
    </row>
    <row r="3" ht="12.75">
      <c r="B3" s="2" t="s">
        <v>37</v>
      </c>
    </row>
    <row r="4" spans="1:2" ht="12.75">
      <c r="A4" s="3">
        <v>1</v>
      </c>
      <c r="B4" s="1" t="s">
        <v>59</v>
      </c>
    </row>
    <row r="5" spans="1:9" ht="12.75">
      <c r="A5" s="6" t="s">
        <v>39</v>
      </c>
      <c r="B5" s="1" t="s">
        <v>60</v>
      </c>
      <c r="E5" s="3" t="s">
        <v>325</v>
      </c>
      <c r="F5" s="3" t="s">
        <v>325</v>
      </c>
      <c r="G5">
        <f>IF(F5=E5,1,0)</f>
        <v>1</v>
      </c>
      <c r="I5" s="17">
        <f aca="true" t="shared" si="0" ref="I5:I68">IF(OR(E5="N/A",F5="N/A"),1,0)</f>
        <v>0</v>
      </c>
    </row>
    <row r="6" spans="1:9" ht="12.75">
      <c r="A6" s="6" t="s">
        <v>39</v>
      </c>
      <c r="B6" s="1" t="s">
        <v>61</v>
      </c>
      <c r="E6" s="3" t="s">
        <v>325</v>
      </c>
      <c r="F6" s="3" t="s">
        <v>325</v>
      </c>
      <c r="G6">
        <f>IF(F6=E6,1,0)</f>
        <v>1</v>
      </c>
      <c r="I6" s="17">
        <f t="shared" si="0"/>
        <v>0</v>
      </c>
    </row>
    <row r="7" spans="1:9" ht="12.75">
      <c r="A7" s="6" t="s">
        <v>39</v>
      </c>
      <c r="B7" s="1" t="s">
        <v>62</v>
      </c>
      <c r="E7" s="3" t="s">
        <v>325</v>
      </c>
      <c r="F7" s="3" t="s">
        <v>325</v>
      </c>
      <c r="G7">
        <f>IF(F7=E7,1,0)</f>
        <v>1</v>
      </c>
      <c r="I7" s="17">
        <f t="shared" si="0"/>
        <v>0</v>
      </c>
    </row>
    <row r="8" spans="1:9" ht="25.5">
      <c r="A8" s="3">
        <v>2</v>
      </c>
      <c r="B8" s="1" t="s">
        <v>63</v>
      </c>
      <c r="E8" s="3" t="s">
        <v>325</v>
      </c>
      <c r="F8" s="3" t="s">
        <v>325</v>
      </c>
      <c r="G8">
        <f>IF(F8=E8,1,0)</f>
        <v>1</v>
      </c>
      <c r="I8" s="17">
        <f t="shared" si="0"/>
        <v>0</v>
      </c>
    </row>
    <row r="9" spans="1:9" ht="12.75">
      <c r="A9" s="6" t="s">
        <v>39</v>
      </c>
      <c r="B9" s="1" t="s">
        <v>64</v>
      </c>
      <c r="I9" s="17"/>
    </row>
    <row r="10" spans="1:9" ht="12.75">
      <c r="A10" s="6" t="s">
        <v>39</v>
      </c>
      <c r="B10" s="1" t="s">
        <v>65</v>
      </c>
      <c r="I10" s="17"/>
    </row>
    <row r="11" spans="1:9" ht="12.75">
      <c r="A11" s="6" t="s">
        <v>39</v>
      </c>
      <c r="B11" s="1" t="s">
        <v>66</v>
      </c>
      <c r="I11" s="17"/>
    </row>
    <row r="12" spans="1:9" ht="12.75">
      <c r="A12" s="6" t="s">
        <v>39</v>
      </c>
      <c r="B12" s="1" t="s">
        <v>67</v>
      </c>
      <c r="I12" s="17"/>
    </row>
    <row r="13" spans="1:9" ht="12.75">
      <c r="A13" s="6" t="s">
        <v>39</v>
      </c>
      <c r="B13" s="1" t="s">
        <v>68</v>
      </c>
      <c r="I13" s="17"/>
    </row>
    <row r="14" spans="1:9" ht="12.75">
      <c r="A14" s="6" t="s">
        <v>39</v>
      </c>
      <c r="B14" s="1" t="s">
        <v>69</v>
      </c>
      <c r="I14" s="17"/>
    </row>
    <row r="15" spans="1:9" ht="38.25">
      <c r="A15" s="3">
        <v>3</v>
      </c>
      <c r="B15" s="1" t="s">
        <v>70</v>
      </c>
      <c r="E15" s="3" t="s">
        <v>325</v>
      </c>
      <c r="F15" s="3" t="s">
        <v>325</v>
      </c>
      <c r="G15">
        <f>IF(F15=E15,1,0)</f>
        <v>1</v>
      </c>
      <c r="I15" s="17">
        <f t="shared" si="0"/>
        <v>0</v>
      </c>
    </row>
    <row r="16" spans="1:9" ht="12.75">
      <c r="A16" s="3">
        <v>4</v>
      </c>
      <c r="B16" s="1" t="s">
        <v>329</v>
      </c>
      <c r="E16" s="3" t="s">
        <v>327</v>
      </c>
      <c r="F16" s="3" t="s">
        <v>327</v>
      </c>
      <c r="G16">
        <f>IF(F16=E16,1,0)</f>
        <v>1</v>
      </c>
      <c r="H16" s="15"/>
      <c r="I16" s="17">
        <f t="shared" si="0"/>
        <v>1</v>
      </c>
    </row>
    <row r="17" spans="1:9" ht="25.5">
      <c r="A17" s="3">
        <v>5</v>
      </c>
      <c r="B17" s="1" t="s">
        <v>71</v>
      </c>
      <c r="E17" s="3" t="s">
        <v>325</v>
      </c>
      <c r="F17" s="3" t="s">
        <v>325</v>
      </c>
      <c r="G17">
        <f>IF(F17=E17,1,0)</f>
        <v>1</v>
      </c>
      <c r="I17" s="17">
        <f t="shared" si="0"/>
        <v>0</v>
      </c>
    </row>
    <row r="18" spans="1:9" ht="25.5">
      <c r="A18" s="3">
        <v>6</v>
      </c>
      <c r="B18" s="1" t="s">
        <v>72</v>
      </c>
      <c r="E18" s="3" t="s">
        <v>325</v>
      </c>
      <c r="F18" s="3" t="s">
        <v>325</v>
      </c>
      <c r="G18">
        <f>IF(F18=E18,1,0)</f>
        <v>1</v>
      </c>
      <c r="I18" s="17">
        <f t="shared" si="0"/>
        <v>0</v>
      </c>
    </row>
    <row r="19" ht="12.75">
      <c r="I19" s="17"/>
    </row>
    <row r="20" spans="2:9" ht="12.75">
      <c r="B20" s="2" t="s">
        <v>57</v>
      </c>
      <c r="I20" s="17"/>
    </row>
    <row r="21" spans="1:9" ht="12.75">
      <c r="A21" s="3">
        <v>1</v>
      </c>
      <c r="B21" s="1" t="s">
        <v>73</v>
      </c>
      <c r="I21" s="17"/>
    </row>
    <row r="22" spans="1:9" ht="12.75">
      <c r="A22" s="3" t="s">
        <v>85</v>
      </c>
      <c r="B22" s="1" t="s">
        <v>74</v>
      </c>
      <c r="E22" s="3" t="s">
        <v>325</v>
      </c>
      <c r="F22" s="3" t="s">
        <v>325</v>
      </c>
      <c r="G22">
        <f aca="true" t="shared" si="1" ref="G22:G27">IF(F22=E22,1,0)</f>
        <v>1</v>
      </c>
      <c r="I22" s="17">
        <f t="shared" si="0"/>
        <v>0</v>
      </c>
    </row>
    <row r="23" spans="1:9" ht="12.75">
      <c r="A23" s="3" t="s">
        <v>86</v>
      </c>
      <c r="B23" s="1" t="s">
        <v>75</v>
      </c>
      <c r="E23" s="3" t="s">
        <v>325</v>
      </c>
      <c r="F23" s="3" t="s">
        <v>325</v>
      </c>
      <c r="G23">
        <f t="shared" si="1"/>
        <v>1</v>
      </c>
      <c r="I23" s="17">
        <f t="shared" si="0"/>
        <v>0</v>
      </c>
    </row>
    <row r="24" spans="1:9" ht="12.75">
      <c r="A24" s="3" t="s">
        <v>87</v>
      </c>
      <c r="B24" s="1" t="s">
        <v>76</v>
      </c>
      <c r="E24" s="3" t="s">
        <v>325</v>
      </c>
      <c r="F24" s="3" t="s">
        <v>325</v>
      </c>
      <c r="G24">
        <f t="shared" si="1"/>
        <v>1</v>
      </c>
      <c r="I24" s="17">
        <f t="shared" si="0"/>
        <v>0</v>
      </c>
    </row>
    <row r="25" spans="1:9" ht="25.5">
      <c r="A25" s="3">
        <v>2</v>
      </c>
      <c r="B25" s="1" t="s">
        <v>77</v>
      </c>
      <c r="E25" s="3" t="s">
        <v>325</v>
      </c>
      <c r="F25" s="3" t="s">
        <v>325</v>
      </c>
      <c r="G25">
        <f t="shared" si="1"/>
        <v>1</v>
      </c>
      <c r="I25" s="17">
        <f t="shared" si="0"/>
        <v>0</v>
      </c>
    </row>
    <row r="26" spans="1:9" ht="12.75">
      <c r="A26" s="3">
        <v>3</v>
      </c>
      <c r="B26" s="1" t="s">
        <v>78</v>
      </c>
      <c r="E26" s="3" t="s">
        <v>325</v>
      </c>
      <c r="F26" s="3" t="s">
        <v>325</v>
      </c>
      <c r="G26">
        <f t="shared" si="1"/>
        <v>1</v>
      </c>
      <c r="I26" s="17">
        <f t="shared" si="0"/>
        <v>0</v>
      </c>
    </row>
    <row r="27" spans="1:9" ht="25.5">
      <c r="A27" s="3">
        <v>4</v>
      </c>
      <c r="B27" s="1" t="s">
        <v>79</v>
      </c>
      <c r="E27" s="3" t="s">
        <v>325</v>
      </c>
      <c r="F27" s="3" t="s">
        <v>325</v>
      </c>
      <c r="G27">
        <f t="shared" si="1"/>
        <v>1</v>
      </c>
      <c r="I27" s="17">
        <f t="shared" si="0"/>
        <v>0</v>
      </c>
    </row>
    <row r="28" ht="12.75">
      <c r="I28" s="17"/>
    </row>
    <row r="29" spans="2:9" ht="12.75">
      <c r="B29" s="2" t="s">
        <v>58</v>
      </c>
      <c r="I29" s="17"/>
    </row>
    <row r="30" spans="1:9" ht="25.5">
      <c r="A30" s="3">
        <v>1</v>
      </c>
      <c r="B30" s="1" t="s">
        <v>334</v>
      </c>
      <c r="E30" s="3" t="s">
        <v>325</v>
      </c>
      <c r="F30" s="3" t="s">
        <v>325</v>
      </c>
      <c r="G30">
        <f aca="true" t="shared" si="2" ref="G30:G36">IF(F30=E30,1,0)</f>
        <v>1</v>
      </c>
      <c r="I30" s="17">
        <f t="shared" si="0"/>
        <v>0</v>
      </c>
    </row>
    <row r="31" spans="1:9" ht="25.5">
      <c r="A31" s="3">
        <v>2</v>
      </c>
      <c r="B31" s="1" t="s">
        <v>80</v>
      </c>
      <c r="E31" s="3" t="s">
        <v>325</v>
      </c>
      <c r="F31" s="3" t="s">
        <v>325</v>
      </c>
      <c r="G31">
        <f t="shared" si="2"/>
        <v>1</v>
      </c>
      <c r="I31" s="17">
        <f t="shared" si="0"/>
        <v>0</v>
      </c>
    </row>
    <row r="32" spans="1:9" ht="25.5">
      <c r="A32" s="3">
        <v>3</v>
      </c>
      <c r="B32" s="1" t="s">
        <v>335</v>
      </c>
      <c r="E32" s="3" t="s">
        <v>325</v>
      </c>
      <c r="F32" s="3" t="s">
        <v>325</v>
      </c>
      <c r="G32">
        <f t="shared" si="2"/>
        <v>1</v>
      </c>
      <c r="I32" s="17">
        <f t="shared" si="0"/>
        <v>0</v>
      </c>
    </row>
    <row r="33" spans="1:9" ht="12.75">
      <c r="A33" s="3">
        <v>4</v>
      </c>
      <c r="B33" s="1" t="s">
        <v>81</v>
      </c>
      <c r="E33" s="3" t="s">
        <v>325</v>
      </c>
      <c r="F33" s="3" t="s">
        <v>325</v>
      </c>
      <c r="G33">
        <f t="shared" si="2"/>
        <v>1</v>
      </c>
      <c r="I33" s="17">
        <f t="shared" si="0"/>
        <v>0</v>
      </c>
    </row>
    <row r="34" spans="1:9" ht="25.5">
      <c r="A34" s="3">
        <v>5</v>
      </c>
      <c r="B34" s="1" t="s">
        <v>82</v>
      </c>
      <c r="E34" s="3" t="s">
        <v>325</v>
      </c>
      <c r="F34" s="3" t="s">
        <v>325</v>
      </c>
      <c r="G34">
        <f t="shared" si="2"/>
        <v>1</v>
      </c>
      <c r="I34" s="17">
        <f t="shared" si="0"/>
        <v>0</v>
      </c>
    </row>
    <row r="35" spans="1:9" ht="25.5">
      <c r="A35" s="3">
        <v>6</v>
      </c>
      <c r="B35" s="1" t="s">
        <v>83</v>
      </c>
      <c r="E35" s="3" t="s">
        <v>325</v>
      </c>
      <c r="F35" s="3" t="s">
        <v>325</v>
      </c>
      <c r="G35">
        <f t="shared" si="2"/>
        <v>1</v>
      </c>
      <c r="I35" s="17">
        <f t="shared" si="0"/>
        <v>0</v>
      </c>
    </row>
    <row r="36" spans="1:9" ht="25.5">
      <c r="A36" s="3">
        <v>7</v>
      </c>
      <c r="B36" s="1" t="s">
        <v>84</v>
      </c>
      <c r="E36" s="3" t="s">
        <v>325</v>
      </c>
      <c r="F36" s="3" t="s">
        <v>325</v>
      </c>
      <c r="G36">
        <f t="shared" si="2"/>
        <v>1</v>
      </c>
      <c r="I36" s="17">
        <f t="shared" si="0"/>
        <v>0</v>
      </c>
    </row>
    <row r="37" spans="1:9" ht="12.75">
      <c r="A37" s="3" t="s">
        <v>85</v>
      </c>
      <c r="B37" s="4" t="s">
        <v>20</v>
      </c>
      <c r="I37" s="17"/>
    </row>
    <row r="38" spans="1:9" ht="12.75">
      <c r="A38" s="3" t="s">
        <v>8</v>
      </c>
      <c r="B38" s="4" t="s">
        <v>21</v>
      </c>
      <c r="I38" s="17"/>
    </row>
    <row r="39" spans="1:9" ht="12.75">
      <c r="A39" s="3" t="s">
        <v>9</v>
      </c>
      <c r="B39" s="4" t="s">
        <v>22</v>
      </c>
      <c r="I39" s="17"/>
    </row>
    <row r="40" spans="1:9" ht="12.75">
      <c r="A40" s="3" t="s">
        <v>10</v>
      </c>
      <c r="B40" s="4" t="s">
        <v>23</v>
      </c>
      <c r="I40" s="17"/>
    </row>
    <row r="41" spans="1:9" ht="12.75">
      <c r="A41" s="3" t="s">
        <v>86</v>
      </c>
      <c r="B41" s="4" t="s">
        <v>24</v>
      </c>
      <c r="I41" s="17"/>
    </row>
    <row r="42" spans="1:9" ht="12.75">
      <c r="A42" s="3" t="s">
        <v>87</v>
      </c>
      <c r="B42" s="4" t="s">
        <v>25</v>
      </c>
      <c r="I42" s="17"/>
    </row>
    <row r="43" spans="1:9" ht="12.75">
      <c r="A43" s="3" t="s">
        <v>11</v>
      </c>
      <c r="B43" s="4" t="s">
        <v>26</v>
      </c>
      <c r="I43" s="17"/>
    </row>
    <row r="44" spans="1:9" ht="12.75">
      <c r="A44" s="3" t="s">
        <v>12</v>
      </c>
      <c r="B44" s="4" t="s">
        <v>27</v>
      </c>
      <c r="I44" s="17"/>
    </row>
    <row r="45" spans="1:9" ht="12.75">
      <c r="A45" s="3" t="s">
        <v>13</v>
      </c>
      <c r="B45" s="4" t="s">
        <v>28</v>
      </c>
      <c r="I45" s="17"/>
    </row>
    <row r="46" spans="1:9" ht="12.75">
      <c r="A46" s="3" t="s">
        <v>14</v>
      </c>
      <c r="B46" s="4" t="s">
        <v>29</v>
      </c>
      <c r="I46" s="17"/>
    </row>
    <row r="47" spans="1:9" ht="12.75">
      <c r="A47" s="3" t="s">
        <v>88</v>
      </c>
      <c r="B47" s="4" t="s">
        <v>30</v>
      </c>
      <c r="I47" s="17"/>
    </row>
    <row r="48" spans="1:9" ht="12.75">
      <c r="A48" s="3" t="s">
        <v>15</v>
      </c>
      <c r="B48" s="4" t="s">
        <v>31</v>
      </c>
      <c r="I48" s="17"/>
    </row>
    <row r="49" spans="1:9" ht="12.75">
      <c r="A49" s="3" t="s">
        <v>16</v>
      </c>
      <c r="B49" s="4" t="s">
        <v>32</v>
      </c>
      <c r="I49" s="17"/>
    </row>
    <row r="50" spans="1:9" ht="12.75">
      <c r="A50" s="3" t="s">
        <v>89</v>
      </c>
      <c r="B50" s="4" t="s">
        <v>33</v>
      </c>
      <c r="I50" s="17"/>
    </row>
    <row r="51" spans="1:9" ht="12.75">
      <c r="A51" s="3" t="s">
        <v>17</v>
      </c>
      <c r="B51" s="4" t="s">
        <v>34</v>
      </c>
      <c r="I51" s="17"/>
    </row>
    <row r="52" spans="1:9" ht="12.75">
      <c r="A52" s="3" t="s">
        <v>18</v>
      </c>
      <c r="B52" s="4" t="s">
        <v>35</v>
      </c>
      <c r="I52" s="17"/>
    </row>
    <row r="53" spans="1:9" ht="12.75">
      <c r="A53" s="3" t="s">
        <v>19</v>
      </c>
      <c r="B53" s="4" t="s">
        <v>36</v>
      </c>
      <c r="I53" s="17"/>
    </row>
    <row r="54" spans="1:9" ht="25.5">
      <c r="A54" s="3">
        <v>8</v>
      </c>
      <c r="B54" s="1" t="s">
        <v>91</v>
      </c>
      <c r="E54" s="3" t="s">
        <v>325</v>
      </c>
      <c r="F54" s="3" t="s">
        <v>325</v>
      </c>
      <c r="G54">
        <f>IF(F54=E54,1,0)</f>
        <v>1</v>
      </c>
      <c r="I54" s="17">
        <f t="shared" si="0"/>
        <v>0</v>
      </c>
    </row>
    <row r="55" spans="1:9" ht="38.25">
      <c r="A55" s="3">
        <v>9</v>
      </c>
      <c r="B55" s="1" t="s">
        <v>92</v>
      </c>
      <c r="E55" s="3" t="s">
        <v>326</v>
      </c>
      <c r="F55" s="3" t="s">
        <v>326</v>
      </c>
      <c r="G55">
        <f>IF(F55=E55,1,0)</f>
        <v>1</v>
      </c>
      <c r="I55" s="17">
        <f t="shared" si="0"/>
        <v>0</v>
      </c>
    </row>
    <row r="56" ht="12.75">
      <c r="I56" s="17"/>
    </row>
    <row r="57" spans="2:9" ht="12.75">
      <c r="B57" s="2" t="s">
        <v>93</v>
      </c>
      <c r="I57" s="17"/>
    </row>
    <row r="58" spans="1:9" ht="12.75">
      <c r="A58" s="3">
        <v>1</v>
      </c>
      <c r="B58" s="1" t="s">
        <v>94</v>
      </c>
      <c r="E58" s="3" t="s">
        <v>325</v>
      </c>
      <c r="F58" s="3" t="s">
        <v>325</v>
      </c>
      <c r="G58">
        <f aca="true" t="shared" si="3" ref="G58:G65">IF(F58=E58,1,0)</f>
        <v>1</v>
      </c>
      <c r="I58" s="17">
        <f t="shared" si="0"/>
        <v>0</v>
      </c>
    </row>
    <row r="59" spans="1:9" ht="25.5">
      <c r="A59" s="3">
        <v>2</v>
      </c>
      <c r="B59" s="1" t="s">
        <v>95</v>
      </c>
      <c r="E59" s="3" t="s">
        <v>325</v>
      </c>
      <c r="F59" s="3" t="s">
        <v>325</v>
      </c>
      <c r="G59">
        <f t="shared" si="3"/>
        <v>1</v>
      </c>
      <c r="I59" s="17">
        <f t="shared" si="0"/>
        <v>0</v>
      </c>
    </row>
    <row r="60" spans="1:9" ht="25.5">
      <c r="A60" s="3">
        <v>3</v>
      </c>
      <c r="B60" s="1" t="s">
        <v>96</v>
      </c>
      <c r="E60" s="3" t="s">
        <v>325</v>
      </c>
      <c r="F60" s="3" t="s">
        <v>325</v>
      </c>
      <c r="G60">
        <f t="shared" si="3"/>
        <v>1</v>
      </c>
      <c r="I60" s="17">
        <f t="shared" si="0"/>
        <v>0</v>
      </c>
    </row>
    <row r="61" spans="1:9" ht="12.75">
      <c r="A61" s="3">
        <v>4</v>
      </c>
      <c r="B61" s="1" t="s">
        <v>97</v>
      </c>
      <c r="E61" s="3" t="s">
        <v>325</v>
      </c>
      <c r="F61" s="3" t="s">
        <v>325</v>
      </c>
      <c r="G61">
        <f t="shared" si="3"/>
        <v>1</v>
      </c>
      <c r="I61" s="17">
        <f t="shared" si="0"/>
        <v>0</v>
      </c>
    </row>
    <row r="62" spans="1:9" ht="25.5">
      <c r="A62" s="3">
        <v>5</v>
      </c>
      <c r="B62" s="1" t="s">
        <v>98</v>
      </c>
      <c r="E62" s="3" t="s">
        <v>325</v>
      </c>
      <c r="F62" s="3" t="s">
        <v>325</v>
      </c>
      <c r="G62">
        <f t="shared" si="3"/>
        <v>1</v>
      </c>
      <c r="I62" s="17">
        <f t="shared" si="0"/>
        <v>0</v>
      </c>
    </row>
    <row r="63" spans="1:9" ht="12.75">
      <c r="A63" s="3">
        <v>6</v>
      </c>
      <c r="B63" s="1" t="s">
        <v>99</v>
      </c>
      <c r="E63" s="3" t="s">
        <v>325</v>
      </c>
      <c r="F63" s="3" t="s">
        <v>325</v>
      </c>
      <c r="G63">
        <f t="shared" si="3"/>
        <v>1</v>
      </c>
      <c r="I63" s="17">
        <f t="shared" si="0"/>
        <v>0</v>
      </c>
    </row>
    <row r="64" spans="1:9" ht="12.75">
      <c r="A64" s="3">
        <v>7</v>
      </c>
      <c r="B64" s="1" t="s">
        <v>100</v>
      </c>
      <c r="E64" s="3" t="s">
        <v>325</v>
      </c>
      <c r="F64" s="3" t="s">
        <v>325</v>
      </c>
      <c r="G64">
        <f t="shared" si="3"/>
        <v>1</v>
      </c>
      <c r="I64" s="17">
        <f t="shared" si="0"/>
        <v>0</v>
      </c>
    </row>
    <row r="65" spans="1:9" ht="25.5">
      <c r="A65" s="3">
        <v>8</v>
      </c>
      <c r="B65" s="1" t="s">
        <v>101</v>
      </c>
      <c r="E65" s="3" t="s">
        <v>325</v>
      </c>
      <c r="F65" s="3" t="s">
        <v>325</v>
      </c>
      <c r="G65">
        <f t="shared" si="3"/>
        <v>1</v>
      </c>
      <c r="I65" s="17">
        <f t="shared" si="0"/>
        <v>0</v>
      </c>
    </row>
    <row r="66" ht="12.75">
      <c r="I66" s="17"/>
    </row>
    <row r="67" spans="2:9" ht="12.75">
      <c r="B67" s="2" t="s">
        <v>102</v>
      </c>
      <c r="I67" s="17"/>
    </row>
    <row r="68" spans="1:9" ht="12.75">
      <c r="A68" s="3">
        <v>1</v>
      </c>
      <c r="B68" s="1" t="s">
        <v>103</v>
      </c>
      <c r="E68" s="3" t="s">
        <v>325</v>
      </c>
      <c r="F68" s="3" t="s">
        <v>325</v>
      </c>
      <c r="G68">
        <f aca="true" t="shared" si="4" ref="G68:G73">IF(F68=E68,1,0)</f>
        <v>1</v>
      </c>
      <c r="I68" s="17">
        <f t="shared" si="0"/>
        <v>0</v>
      </c>
    </row>
    <row r="69" spans="1:9" ht="25.5">
      <c r="A69" s="3">
        <v>2</v>
      </c>
      <c r="B69" s="1" t="s">
        <v>104</v>
      </c>
      <c r="E69" s="3" t="s">
        <v>325</v>
      </c>
      <c r="F69" s="3" t="s">
        <v>325</v>
      </c>
      <c r="G69">
        <f t="shared" si="4"/>
        <v>1</v>
      </c>
      <c r="I69" s="17">
        <f aca="true" t="shared" si="5" ref="I69:I116">IF(OR(E69="N/A",F69="N/A"),1,0)</f>
        <v>0</v>
      </c>
    </row>
    <row r="70" spans="1:9" ht="12.75">
      <c r="A70" s="3">
        <v>3</v>
      </c>
      <c r="B70" s="1" t="s">
        <v>105</v>
      </c>
      <c r="E70" s="3" t="s">
        <v>325</v>
      </c>
      <c r="F70" s="3" t="s">
        <v>325</v>
      </c>
      <c r="G70">
        <f t="shared" si="4"/>
        <v>1</v>
      </c>
      <c r="I70" s="17">
        <f t="shared" si="5"/>
        <v>0</v>
      </c>
    </row>
    <row r="71" spans="1:9" ht="12.75">
      <c r="A71" s="3">
        <v>4</v>
      </c>
      <c r="B71" s="1" t="s">
        <v>106</v>
      </c>
      <c r="E71" s="3" t="s">
        <v>325</v>
      </c>
      <c r="F71" s="3" t="s">
        <v>325</v>
      </c>
      <c r="G71">
        <f t="shared" si="4"/>
        <v>1</v>
      </c>
      <c r="I71" s="17">
        <f t="shared" si="5"/>
        <v>0</v>
      </c>
    </row>
    <row r="72" spans="1:9" ht="12.75">
      <c r="A72" s="3">
        <v>5</v>
      </c>
      <c r="B72" s="1" t="s">
        <v>107</v>
      </c>
      <c r="E72" s="3" t="s">
        <v>326</v>
      </c>
      <c r="F72" s="3" t="s">
        <v>326</v>
      </c>
      <c r="G72">
        <f t="shared" si="4"/>
        <v>1</v>
      </c>
      <c r="I72" s="17">
        <f t="shared" si="5"/>
        <v>0</v>
      </c>
    </row>
    <row r="73" spans="1:9" ht="38.25">
      <c r="A73" s="3">
        <v>6</v>
      </c>
      <c r="B73" s="1" t="s">
        <v>108</v>
      </c>
      <c r="E73" s="3" t="s">
        <v>326</v>
      </c>
      <c r="F73" s="3" t="s">
        <v>326</v>
      </c>
      <c r="G73">
        <f t="shared" si="4"/>
        <v>1</v>
      </c>
      <c r="I73" s="17">
        <f t="shared" si="5"/>
        <v>0</v>
      </c>
    </row>
    <row r="74" ht="12.75">
      <c r="I74" s="17"/>
    </row>
    <row r="75" spans="2:9" ht="12.75">
      <c r="B75" s="2" t="s">
        <v>274</v>
      </c>
      <c r="I75" s="17"/>
    </row>
    <row r="76" spans="2:9" ht="12.75">
      <c r="B76" s="1" t="s">
        <v>110</v>
      </c>
      <c r="I76" s="17"/>
    </row>
    <row r="77" spans="1:9" ht="38.25">
      <c r="A77" s="3">
        <v>1</v>
      </c>
      <c r="B77" s="1" t="s">
        <v>275</v>
      </c>
      <c r="I77" s="17"/>
    </row>
    <row r="78" spans="1:9" ht="12.75">
      <c r="A78" s="3" t="s">
        <v>85</v>
      </c>
      <c r="B78" s="1" t="s">
        <v>111</v>
      </c>
      <c r="E78" s="3" t="s">
        <v>325</v>
      </c>
      <c r="F78" s="3" t="s">
        <v>325</v>
      </c>
      <c r="G78">
        <f aca="true" t="shared" si="6" ref="G78:G106">IF(F78=E78,1,0)</f>
        <v>1</v>
      </c>
      <c r="I78" s="17">
        <f t="shared" si="5"/>
        <v>0</v>
      </c>
    </row>
    <row r="79" spans="1:9" ht="12.75">
      <c r="A79" s="3" t="s">
        <v>86</v>
      </c>
      <c r="B79" s="1" t="s">
        <v>112</v>
      </c>
      <c r="E79" s="3" t="s">
        <v>325</v>
      </c>
      <c r="F79" s="3" t="s">
        <v>325</v>
      </c>
      <c r="G79">
        <f t="shared" si="6"/>
        <v>1</v>
      </c>
      <c r="I79" s="17">
        <f t="shared" si="5"/>
        <v>0</v>
      </c>
    </row>
    <row r="80" spans="1:9" ht="12.75">
      <c r="A80" s="3" t="s">
        <v>87</v>
      </c>
      <c r="B80" s="1" t="s">
        <v>113</v>
      </c>
      <c r="E80" s="3" t="s">
        <v>325</v>
      </c>
      <c r="F80" s="3" t="s">
        <v>325</v>
      </c>
      <c r="G80">
        <f t="shared" si="6"/>
        <v>1</v>
      </c>
      <c r="I80" s="17">
        <f t="shared" si="5"/>
        <v>0</v>
      </c>
    </row>
    <row r="81" spans="1:9" ht="12.75">
      <c r="A81" s="3" t="s">
        <v>88</v>
      </c>
      <c r="B81" s="1" t="s">
        <v>114</v>
      </c>
      <c r="E81" s="3" t="s">
        <v>325</v>
      </c>
      <c r="F81" s="3" t="s">
        <v>325</v>
      </c>
      <c r="G81">
        <f t="shared" si="6"/>
        <v>1</v>
      </c>
      <c r="I81" s="17">
        <f t="shared" si="5"/>
        <v>0</v>
      </c>
    </row>
    <row r="82" spans="1:9" ht="12.75">
      <c r="A82" s="3" t="s">
        <v>89</v>
      </c>
      <c r="B82" s="1" t="s">
        <v>115</v>
      </c>
      <c r="E82" s="3" t="s">
        <v>325</v>
      </c>
      <c r="F82" s="3" t="s">
        <v>325</v>
      </c>
      <c r="G82">
        <f t="shared" si="6"/>
        <v>1</v>
      </c>
      <c r="I82" s="17">
        <f t="shared" si="5"/>
        <v>0</v>
      </c>
    </row>
    <row r="83" spans="1:9" ht="12.75">
      <c r="A83" s="3" t="s">
        <v>90</v>
      </c>
      <c r="B83" s="1" t="s">
        <v>116</v>
      </c>
      <c r="E83" s="3" t="s">
        <v>325</v>
      </c>
      <c r="F83" s="3" t="s">
        <v>325</v>
      </c>
      <c r="G83">
        <f t="shared" si="6"/>
        <v>1</v>
      </c>
      <c r="I83" s="17">
        <f t="shared" si="5"/>
        <v>0</v>
      </c>
    </row>
    <row r="84" spans="1:9" ht="12.75">
      <c r="A84" s="3" t="s">
        <v>276</v>
      </c>
      <c r="B84" s="1" t="s">
        <v>117</v>
      </c>
      <c r="E84" s="3" t="s">
        <v>325</v>
      </c>
      <c r="F84" s="3" t="s">
        <v>325</v>
      </c>
      <c r="G84">
        <f t="shared" si="6"/>
        <v>1</v>
      </c>
      <c r="I84" s="17">
        <f t="shared" si="5"/>
        <v>0</v>
      </c>
    </row>
    <row r="85" spans="1:9" ht="12.75">
      <c r="A85" s="3" t="s">
        <v>277</v>
      </c>
      <c r="B85" s="1" t="s">
        <v>118</v>
      </c>
      <c r="E85" s="3" t="s">
        <v>325</v>
      </c>
      <c r="F85" s="3" t="s">
        <v>325</v>
      </c>
      <c r="G85">
        <f t="shared" si="6"/>
        <v>1</v>
      </c>
      <c r="I85" s="17">
        <f t="shared" si="5"/>
        <v>0</v>
      </c>
    </row>
    <row r="86" spans="1:9" ht="25.5">
      <c r="A86" s="3">
        <v>2</v>
      </c>
      <c r="B86" s="1" t="s">
        <v>278</v>
      </c>
      <c r="E86" s="3" t="s">
        <v>325</v>
      </c>
      <c r="F86" s="3" t="s">
        <v>325</v>
      </c>
      <c r="G86">
        <f t="shared" si="6"/>
        <v>1</v>
      </c>
      <c r="I86" s="17">
        <f t="shared" si="5"/>
        <v>0</v>
      </c>
    </row>
    <row r="87" spans="1:9" ht="25.5">
      <c r="A87" s="3">
        <v>3</v>
      </c>
      <c r="B87" s="1" t="s">
        <v>279</v>
      </c>
      <c r="E87" s="3" t="s">
        <v>325</v>
      </c>
      <c r="F87" s="3" t="s">
        <v>325</v>
      </c>
      <c r="G87">
        <f t="shared" si="6"/>
        <v>1</v>
      </c>
      <c r="I87" s="17">
        <f t="shared" si="5"/>
        <v>0</v>
      </c>
    </row>
    <row r="88" spans="1:9" ht="38.25">
      <c r="A88" s="3">
        <v>4</v>
      </c>
      <c r="B88" s="1" t="s">
        <v>280</v>
      </c>
      <c r="E88" s="3" t="s">
        <v>325</v>
      </c>
      <c r="F88" s="3" t="s">
        <v>325</v>
      </c>
      <c r="G88">
        <f t="shared" si="6"/>
        <v>1</v>
      </c>
      <c r="I88" s="17">
        <f t="shared" si="5"/>
        <v>0</v>
      </c>
    </row>
    <row r="89" spans="1:9" ht="25.5">
      <c r="A89" s="3">
        <v>5</v>
      </c>
      <c r="B89" s="1" t="s">
        <v>281</v>
      </c>
      <c r="E89" s="3" t="s">
        <v>325</v>
      </c>
      <c r="F89" s="3" t="s">
        <v>325</v>
      </c>
      <c r="G89">
        <f t="shared" si="6"/>
        <v>1</v>
      </c>
      <c r="I89" s="17">
        <f t="shared" si="5"/>
        <v>0</v>
      </c>
    </row>
    <row r="90" spans="1:9" ht="25.5">
      <c r="A90" s="3">
        <v>6</v>
      </c>
      <c r="B90" s="1" t="s">
        <v>282</v>
      </c>
      <c r="E90" s="3" t="s">
        <v>325</v>
      </c>
      <c r="F90" s="3" t="s">
        <v>325</v>
      </c>
      <c r="G90">
        <f t="shared" si="6"/>
        <v>1</v>
      </c>
      <c r="I90" s="17">
        <f t="shared" si="5"/>
        <v>0</v>
      </c>
    </row>
    <row r="91" spans="1:9" ht="25.5">
      <c r="A91" s="3">
        <v>7</v>
      </c>
      <c r="B91" s="1" t="s">
        <v>283</v>
      </c>
      <c r="E91" s="3" t="s">
        <v>325</v>
      </c>
      <c r="F91" s="3" t="s">
        <v>325</v>
      </c>
      <c r="G91">
        <f t="shared" si="6"/>
        <v>1</v>
      </c>
      <c r="I91" s="17">
        <f t="shared" si="5"/>
        <v>0</v>
      </c>
    </row>
    <row r="92" spans="1:9" ht="12.75">
      <c r="A92" s="3">
        <v>8</v>
      </c>
      <c r="B92" s="1" t="s">
        <v>284</v>
      </c>
      <c r="E92" s="3" t="s">
        <v>325</v>
      </c>
      <c r="F92" s="3" t="s">
        <v>325</v>
      </c>
      <c r="G92">
        <f t="shared" si="6"/>
        <v>1</v>
      </c>
      <c r="I92" s="17">
        <f t="shared" si="5"/>
        <v>0</v>
      </c>
    </row>
    <row r="93" spans="1:9" ht="12.75">
      <c r="A93" s="3">
        <v>9</v>
      </c>
      <c r="B93" s="1" t="s">
        <v>285</v>
      </c>
      <c r="E93" s="3" t="s">
        <v>325</v>
      </c>
      <c r="F93" s="3" t="s">
        <v>325</v>
      </c>
      <c r="G93">
        <f t="shared" si="6"/>
        <v>1</v>
      </c>
      <c r="I93" s="17">
        <f t="shared" si="5"/>
        <v>0</v>
      </c>
    </row>
    <row r="94" spans="1:9" ht="12.75">
      <c r="A94" s="3">
        <v>10</v>
      </c>
      <c r="B94" s="1" t="s">
        <v>286</v>
      </c>
      <c r="E94" s="3" t="s">
        <v>325</v>
      </c>
      <c r="F94" s="3" t="s">
        <v>325</v>
      </c>
      <c r="G94">
        <f t="shared" si="6"/>
        <v>1</v>
      </c>
      <c r="I94" s="17">
        <f t="shared" si="5"/>
        <v>0</v>
      </c>
    </row>
    <row r="95" spans="1:9" ht="38.25">
      <c r="A95" s="3">
        <v>11</v>
      </c>
      <c r="B95" s="1" t="s">
        <v>287</v>
      </c>
      <c r="E95" s="3" t="s">
        <v>325</v>
      </c>
      <c r="F95" s="3" t="s">
        <v>325</v>
      </c>
      <c r="G95">
        <f t="shared" si="6"/>
        <v>1</v>
      </c>
      <c r="I95" s="17">
        <f t="shared" si="5"/>
        <v>0</v>
      </c>
    </row>
    <row r="96" spans="1:9" ht="25.5">
      <c r="A96" s="3">
        <v>12</v>
      </c>
      <c r="B96" s="1" t="s">
        <v>288</v>
      </c>
      <c r="E96" s="3" t="s">
        <v>325</v>
      </c>
      <c r="F96" s="3" t="s">
        <v>325</v>
      </c>
      <c r="G96">
        <f t="shared" si="6"/>
        <v>1</v>
      </c>
      <c r="I96" s="17">
        <f t="shared" si="5"/>
        <v>0</v>
      </c>
    </row>
    <row r="97" spans="1:9" ht="12.75">
      <c r="A97" s="3" t="s">
        <v>85</v>
      </c>
      <c r="B97" s="1" t="s">
        <v>289</v>
      </c>
      <c r="E97" s="3" t="s">
        <v>327</v>
      </c>
      <c r="F97" s="3" t="s">
        <v>327</v>
      </c>
      <c r="G97">
        <f t="shared" si="6"/>
        <v>1</v>
      </c>
      <c r="I97" s="17">
        <f t="shared" si="5"/>
        <v>1</v>
      </c>
    </row>
    <row r="98" spans="1:9" ht="25.5">
      <c r="A98" s="3" t="s">
        <v>86</v>
      </c>
      <c r="B98" s="1" t="s">
        <v>290</v>
      </c>
      <c r="E98" s="3" t="s">
        <v>325</v>
      </c>
      <c r="F98" s="3" t="s">
        <v>325</v>
      </c>
      <c r="G98">
        <f t="shared" si="6"/>
        <v>1</v>
      </c>
      <c r="I98" s="17">
        <f t="shared" si="5"/>
        <v>0</v>
      </c>
    </row>
    <row r="99" spans="1:9" ht="12.75">
      <c r="A99" s="3" t="s">
        <v>87</v>
      </c>
      <c r="B99" s="1" t="s">
        <v>0</v>
      </c>
      <c r="E99" s="3" t="s">
        <v>325</v>
      </c>
      <c r="F99" s="3" t="s">
        <v>325</v>
      </c>
      <c r="G99">
        <f t="shared" si="6"/>
        <v>1</v>
      </c>
      <c r="I99" s="17">
        <f t="shared" si="5"/>
        <v>0</v>
      </c>
    </row>
    <row r="100" spans="1:9" ht="38.25">
      <c r="A100" s="3" t="s">
        <v>88</v>
      </c>
      <c r="B100" s="1" t="s">
        <v>1</v>
      </c>
      <c r="E100" s="3" t="s">
        <v>325</v>
      </c>
      <c r="F100" s="3" t="s">
        <v>325</v>
      </c>
      <c r="G100">
        <f t="shared" si="6"/>
        <v>1</v>
      </c>
      <c r="I100" s="17">
        <f t="shared" si="5"/>
        <v>0</v>
      </c>
    </row>
    <row r="101" spans="1:9" ht="51">
      <c r="A101" s="3">
        <v>13</v>
      </c>
      <c r="B101" s="1" t="s">
        <v>2</v>
      </c>
      <c r="E101" s="3" t="s">
        <v>325</v>
      </c>
      <c r="F101" s="3" t="s">
        <v>325</v>
      </c>
      <c r="G101">
        <f t="shared" si="6"/>
        <v>1</v>
      </c>
      <c r="I101" s="17">
        <f t="shared" si="5"/>
        <v>0</v>
      </c>
    </row>
    <row r="102" spans="1:9" ht="25.5">
      <c r="A102" s="3">
        <v>14</v>
      </c>
      <c r="B102" s="1" t="s">
        <v>3</v>
      </c>
      <c r="E102" s="3" t="s">
        <v>325</v>
      </c>
      <c r="F102" s="3" t="s">
        <v>325</v>
      </c>
      <c r="G102">
        <f t="shared" si="6"/>
        <v>1</v>
      </c>
      <c r="I102" s="17">
        <f t="shared" si="5"/>
        <v>0</v>
      </c>
    </row>
    <row r="103" spans="1:9" ht="25.5">
      <c r="A103" s="3">
        <v>15</v>
      </c>
      <c r="B103" s="1" t="s">
        <v>4</v>
      </c>
      <c r="E103" s="3" t="s">
        <v>325</v>
      </c>
      <c r="F103" s="3" t="s">
        <v>325</v>
      </c>
      <c r="G103">
        <f t="shared" si="6"/>
        <v>1</v>
      </c>
      <c r="I103" s="17">
        <f t="shared" si="5"/>
        <v>0</v>
      </c>
    </row>
    <row r="104" spans="1:9" ht="38.25">
      <c r="A104" s="3">
        <v>16</v>
      </c>
      <c r="B104" s="1" t="s">
        <v>5</v>
      </c>
      <c r="E104" s="3" t="s">
        <v>325</v>
      </c>
      <c r="F104" s="3" t="s">
        <v>325</v>
      </c>
      <c r="G104">
        <f t="shared" si="6"/>
        <v>1</v>
      </c>
      <c r="I104" s="17">
        <f t="shared" si="5"/>
        <v>0</v>
      </c>
    </row>
    <row r="105" spans="1:9" ht="25.5">
      <c r="A105" s="3">
        <v>17</v>
      </c>
      <c r="B105" s="1" t="s">
        <v>6</v>
      </c>
      <c r="E105" s="3" t="s">
        <v>325</v>
      </c>
      <c r="F105" s="3" t="s">
        <v>325</v>
      </c>
      <c r="G105">
        <f t="shared" si="6"/>
        <v>1</v>
      </c>
      <c r="I105" s="17">
        <f t="shared" si="5"/>
        <v>0</v>
      </c>
    </row>
    <row r="106" spans="1:9" ht="25.5">
      <c r="A106" s="3">
        <v>18</v>
      </c>
      <c r="B106" s="1" t="s">
        <v>7</v>
      </c>
      <c r="E106" s="3" t="s">
        <v>325</v>
      </c>
      <c r="F106" s="3" t="s">
        <v>325</v>
      </c>
      <c r="G106">
        <f t="shared" si="6"/>
        <v>1</v>
      </c>
      <c r="I106" s="17">
        <f t="shared" si="5"/>
        <v>0</v>
      </c>
    </row>
    <row r="107" ht="12.75">
      <c r="I107" s="17"/>
    </row>
    <row r="108" spans="1:9" ht="25.5">
      <c r="A108" s="3">
        <v>19</v>
      </c>
      <c r="B108" s="1" t="s">
        <v>119</v>
      </c>
      <c r="E108" s="3" t="s">
        <v>325</v>
      </c>
      <c r="F108" s="3" t="s">
        <v>325</v>
      </c>
      <c r="G108">
        <f>IF(F108=E108,1,0)</f>
        <v>1</v>
      </c>
      <c r="I108" s="17">
        <f t="shared" si="5"/>
        <v>0</v>
      </c>
    </row>
    <row r="109" spans="1:9" ht="12.75">
      <c r="A109" s="3">
        <v>20</v>
      </c>
      <c r="B109" s="1" t="s">
        <v>120</v>
      </c>
      <c r="E109" s="3" t="s">
        <v>325</v>
      </c>
      <c r="F109" s="3" t="s">
        <v>325</v>
      </c>
      <c r="G109">
        <f>IF(F109=E109,1,0)</f>
        <v>1</v>
      </c>
      <c r="I109" s="17">
        <f t="shared" si="5"/>
        <v>0</v>
      </c>
    </row>
    <row r="110" ht="12.75">
      <c r="I110" s="17"/>
    </row>
    <row r="111" spans="2:9" ht="12.75">
      <c r="B111" s="2" t="s">
        <v>121</v>
      </c>
      <c r="I111" s="17"/>
    </row>
    <row r="112" spans="1:9" ht="12.75">
      <c r="A112" s="3">
        <v>1</v>
      </c>
      <c r="B112" s="1" t="s">
        <v>122</v>
      </c>
      <c r="E112" s="3" t="s">
        <v>326</v>
      </c>
      <c r="F112" s="3" t="s">
        <v>326</v>
      </c>
      <c r="G112">
        <f>IF(F112=E112,1,0)</f>
        <v>1</v>
      </c>
      <c r="I112" s="17">
        <f t="shared" si="5"/>
        <v>0</v>
      </c>
    </row>
    <row r="113" spans="1:9" ht="25.5">
      <c r="A113" s="3">
        <v>2</v>
      </c>
      <c r="B113" s="1" t="s">
        <v>123</v>
      </c>
      <c r="E113" s="3" t="s">
        <v>326</v>
      </c>
      <c r="F113" s="3" t="s">
        <v>326</v>
      </c>
      <c r="G113">
        <f>IF(F113=E113,1,0)</f>
        <v>1</v>
      </c>
      <c r="I113" s="17">
        <f t="shared" si="5"/>
        <v>0</v>
      </c>
    </row>
    <row r="114" spans="1:9" ht="25.5">
      <c r="A114" s="3">
        <v>3</v>
      </c>
      <c r="B114" s="1" t="s">
        <v>124</v>
      </c>
      <c r="E114" s="3" t="s">
        <v>325</v>
      </c>
      <c r="F114" s="3" t="s">
        <v>325</v>
      </c>
      <c r="G114">
        <f>IF(F114=E114,1,0)</f>
        <v>1</v>
      </c>
      <c r="I114" s="17">
        <f t="shared" si="5"/>
        <v>0</v>
      </c>
    </row>
    <row r="115" spans="1:9" ht="25.5">
      <c r="A115" s="3">
        <v>4</v>
      </c>
      <c r="B115" s="1" t="s">
        <v>125</v>
      </c>
      <c r="E115" s="3" t="s">
        <v>325</v>
      </c>
      <c r="F115" s="3" t="s">
        <v>325</v>
      </c>
      <c r="G115">
        <f>IF(F115=E115,1,0)</f>
        <v>1</v>
      </c>
      <c r="I115" s="17">
        <f t="shared" si="5"/>
        <v>0</v>
      </c>
    </row>
    <row r="116" spans="1:9" ht="12.75">
      <c r="A116" s="3">
        <v>5</v>
      </c>
      <c r="B116" s="1" t="s">
        <v>126</v>
      </c>
      <c r="E116" s="3" t="s">
        <v>325</v>
      </c>
      <c r="F116" s="3" t="s">
        <v>325</v>
      </c>
      <c r="G116">
        <f>IF(F116=E116,1,0)</f>
        <v>1</v>
      </c>
      <c r="I116" s="17">
        <f t="shared" si="5"/>
        <v>0</v>
      </c>
    </row>
    <row r="119" ht="12.75">
      <c r="B119" s="2" t="s">
        <v>127</v>
      </c>
    </row>
    <row r="120" spans="1:10" ht="38.25">
      <c r="A120" s="3">
        <v>1</v>
      </c>
      <c r="B120" s="1" t="s">
        <v>128</v>
      </c>
      <c r="E120" s="3" t="s">
        <v>326</v>
      </c>
      <c r="F120" s="3" t="s">
        <v>326</v>
      </c>
      <c r="G120" s="17">
        <f>IF(F120=E120,1,0)</f>
        <v>1</v>
      </c>
      <c r="H120" s="17"/>
      <c r="I120" s="17">
        <f>IF(OR(E120="N/A",F120="N/A"),1,0)</f>
        <v>0</v>
      </c>
      <c r="J120" s="17"/>
    </row>
    <row r="121" spans="1:10" ht="12.75">
      <c r="A121" s="3">
        <v>2</v>
      </c>
      <c r="B121" s="1" t="s">
        <v>129</v>
      </c>
      <c r="E121" s="3" t="s">
        <v>325</v>
      </c>
      <c r="F121" s="3" t="s">
        <v>325</v>
      </c>
      <c r="G121" s="17">
        <f>IF(F121=E121,1,0)</f>
        <v>1</v>
      </c>
      <c r="H121" s="17"/>
      <c r="I121" s="17">
        <f>IF(OR(E121="N/A",F121="N/A"),1,0)</f>
        <v>0</v>
      </c>
      <c r="J121" s="17"/>
    </row>
    <row r="122" spans="1:10" ht="12.75">
      <c r="A122" s="3">
        <v>3</v>
      </c>
      <c r="B122" s="1" t="s">
        <v>381</v>
      </c>
      <c r="E122" s="3" t="s">
        <v>327</v>
      </c>
      <c r="F122" s="3" t="s">
        <v>327</v>
      </c>
      <c r="G122" s="17">
        <f>IF(F122=E122,1,0)</f>
        <v>1</v>
      </c>
      <c r="H122" s="18"/>
      <c r="I122" s="17">
        <f>IF(OR(E122="N/A",F122="N/A"),1,0)</f>
        <v>1</v>
      </c>
      <c r="J122" s="17"/>
    </row>
    <row r="123" spans="1:10" ht="12.75">
      <c r="A123" s="3">
        <v>4</v>
      </c>
      <c r="B123" s="1" t="s">
        <v>130</v>
      </c>
      <c r="E123" s="3" t="s">
        <v>325</v>
      </c>
      <c r="F123" s="3" t="s">
        <v>325</v>
      </c>
      <c r="G123" s="17">
        <f>IF(F123=E123,1,0)</f>
        <v>1</v>
      </c>
      <c r="H123" s="17"/>
      <c r="I123" s="17">
        <f>IF(OR(E123="N/A",F123="N/A"),1,0)</f>
        <v>0</v>
      </c>
      <c r="J123" s="17"/>
    </row>
    <row r="124" ht="12.75">
      <c r="G124">
        <f>SUM(G5:G123)</f>
        <v>77</v>
      </c>
    </row>
    <row r="126" ht="12.75">
      <c r="G126">
        <f>COUNTIF(G5:G123,"0")</f>
        <v>0</v>
      </c>
    </row>
    <row r="127" spans="7:9" ht="12.75">
      <c r="G127">
        <f>COUNTIF(G5:G123,"1")</f>
        <v>77</v>
      </c>
      <c r="I127">
        <f>COUNTIF(I5:I123,"1")</f>
        <v>3</v>
      </c>
    </row>
    <row r="128" ht="12.75">
      <c r="G128">
        <f>SUM(G126:G127)-I127</f>
        <v>74</v>
      </c>
    </row>
    <row r="132" ht="12.75">
      <c r="G132" s="13"/>
    </row>
    <row r="134" ht="12.75">
      <c r="G134" s="13"/>
    </row>
  </sheetData>
  <conditionalFormatting sqref="H22">
    <cfRule type="expression" priority="1" dxfId="0" stopIfTrue="1">
      <formula>G22=0</formula>
    </cfRule>
    <cfRule type="expression" priority="2" dxfId="1" stopIfTrue="1">
      <formula>G22=1</formula>
    </cfRule>
  </conditionalFormatting>
  <conditionalFormatting sqref="H5:H8 H17:H18 H23:H27 H30:H36 H54:H55 H58:H65 H68:H73 H78:H106 H108:H109 H112:H116 H15 H120:H121 H123">
    <cfRule type="expression" priority="3" dxfId="2" stopIfTrue="1">
      <formula>F5="N/A"</formula>
    </cfRule>
    <cfRule type="expression" priority="4" dxfId="1" stopIfTrue="1">
      <formula>G5=1</formula>
    </cfRule>
    <cfRule type="expression" priority="5" dxfId="0" stopIfTrue="1">
      <formula>G5=0</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03"/>
  <sheetViews>
    <sheetView workbookViewId="0" topLeftCell="A75">
      <pane xSplit="8415" topLeftCell="B1" activePane="topRight" state="split"/>
      <selection pane="topLeft" activeCell="B23" sqref="B23"/>
      <selection pane="topRight" activeCell="B91" sqref="B91"/>
    </sheetView>
  </sheetViews>
  <sheetFormatPr defaultColWidth="9.140625" defaultRowHeight="12.75"/>
  <cols>
    <col min="1" max="1" width="9.140625" style="3" customWidth="1"/>
    <col min="2" max="2" width="67.421875" style="1" customWidth="1"/>
    <col min="3" max="4" width="14.8515625" style="3" customWidth="1"/>
    <col min="5" max="6" width="13.57421875" style="3" customWidth="1"/>
    <col min="7" max="7" width="9.140625" style="0" hidden="1" customWidth="1"/>
    <col min="9" max="9" width="9.140625" style="0" hidden="1" customWidth="1"/>
  </cols>
  <sheetData>
    <row r="1" ht="18.75">
      <c r="B1" s="7" t="s">
        <v>38</v>
      </c>
    </row>
    <row r="2" ht="12.75"/>
    <row r="3" ht="12.75"/>
    <row r="4" spans="2:9" ht="12.75">
      <c r="B4" s="2" t="s">
        <v>131</v>
      </c>
      <c r="E4" s="8" t="s">
        <v>330</v>
      </c>
      <c r="F4" s="8" t="s">
        <v>324</v>
      </c>
      <c r="G4" s="12" t="s">
        <v>360</v>
      </c>
      <c r="H4" s="12" t="s">
        <v>361</v>
      </c>
      <c r="I4" s="12" t="s">
        <v>327</v>
      </c>
    </row>
    <row r="5" spans="1:9" ht="25.5">
      <c r="A5" s="3">
        <v>1</v>
      </c>
      <c r="B5" s="1" t="s">
        <v>132</v>
      </c>
      <c r="E5" s="3" t="s">
        <v>325</v>
      </c>
      <c r="F5" s="3" t="s">
        <v>325</v>
      </c>
      <c r="G5">
        <f>IF(F5=E5,1,0)</f>
        <v>1</v>
      </c>
      <c r="I5" s="17">
        <f aca="true" t="shared" si="0" ref="I5:I11">IF(OR(E5="N/A",F5="N/A"),1,0)</f>
        <v>0</v>
      </c>
    </row>
    <row r="6" spans="1:9" ht="12.75">
      <c r="A6" s="3">
        <v>2</v>
      </c>
      <c r="B6" s="1" t="s">
        <v>133</v>
      </c>
      <c r="E6" s="3" t="s">
        <v>325</v>
      </c>
      <c r="F6" s="3" t="s">
        <v>325</v>
      </c>
      <c r="G6">
        <f aca="true" t="shared" si="1" ref="G6:G11">IF(F6=E6,1,0)</f>
        <v>1</v>
      </c>
      <c r="I6" s="17">
        <f t="shared" si="0"/>
        <v>0</v>
      </c>
    </row>
    <row r="7" spans="1:9" ht="25.5">
      <c r="A7" s="3">
        <v>3</v>
      </c>
      <c r="B7" s="1" t="s">
        <v>134</v>
      </c>
      <c r="E7" s="3" t="s">
        <v>325</v>
      </c>
      <c r="F7" s="3" t="s">
        <v>325</v>
      </c>
      <c r="G7">
        <f t="shared" si="1"/>
        <v>1</v>
      </c>
      <c r="I7" s="17">
        <f t="shared" si="0"/>
        <v>0</v>
      </c>
    </row>
    <row r="8" spans="1:9" ht="25.5">
      <c r="A8" s="3">
        <v>4</v>
      </c>
      <c r="B8" s="1" t="s">
        <v>135</v>
      </c>
      <c r="E8" s="3" t="s">
        <v>325</v>
      </c>
      <c r="F8" s="3" t="s">
        <v>325</v>
      </c>
      <c r="G8">
        <f t="shared" si="1"/>
        <v>1</v>
      </c>
      <c r="I8" s="17">
        <f t="shared" si="0"/>
        <v>0</v>
      </c>
    </row>
    <row r="9" spans="1:9" ht="25.5">
      <c r="A9" s="3">
        <v>5</v>
      </c>
      <c r="B9" s="1" t="s">
        <v>136</v>
      </c>
      <c r="E9" s="3" t="s">
        <v>325</v>
      </c>
      <c r="F9" s="3" t="s">
        <v>325</v>
      </c>
      <c r="G9">
        <f t="shared" si="1"/>
        <v>1</v>
      </c>
      <c r="I9" s="17">
        <f t="shared" si="0"/>
        <v>0</v>
      </c>
    </row>
    <row r="10" spans="1:9" ht="25.5">
      <c r="A10" s="3">
        <v>6</v>
      </c>
      <c r="B10" s="1" t="s">
        <v>137</v>
      </c>
      <c r="E10" s="3" t="s">
        <v>325</v>
      </c>
      <c r="F10" s="3" t="s">
        <v>325</v>
      </c>
      <c r="G10">
        <f t="shared" si="1"/>
        <v>1</v>
      </c>
      <c r="I10" s="17">
        <f t="shared" si="0"/>
        <v>0</v>
      </c>
    </row>
    <row r="11" spans="1:9" ht="25.5">
      <c r="A11" s="3">
        <v>7</v>
      </c>
      <c r="B11" s="1" t="s">
        <v>138</v>
      </c>
      <c r="E11" s="3" t="s">
        <v>325</v>
      </c>
      <c r="F11" s="3" t="s">
        <v>325</v>
      </c>
      <c r="G11">
        <f t="shared" si="1"/>
        <v>1</v>
      </c>
      <c r="I11" s="17">
        <f t="shared" si="0"/>
        <v>0</v>
      </c>
    </row>
    <row r="12" spans="1:2" ht="25.5">
      <c r="A12" s="6" t="s">
        <v>39</v>
      </c>
      <c r="B12" s="1" t="s">
        <v>139</v>
      </c>
    </row>
    <row r="13" ht="12.75"/>
    <row r="14" spans="1:9" ht="38.25">
      <c r="A14" s="3">
        <v>8</v>
      </c>
      <c r="B14" s="1" t="s">
        <v>140</v>
      </c>
      <c r="E14" s="3" t="s">
        <v>325</v>
      </c>
      <c r="F14" s="3" t="s">
        <v>325</v>
      </c>
      <c r="G14">
        <f aca="true" t="shared" si="2" ref="G14:G19">IF(F14=E14,1,0)</f>
        <v>1</v>
      </c>
      <c r="I14" s="17">
        <f aca="true" t="shared" si="3" ref="I14:I19">IF(OR(E14="N/A",F14="N/A"),1,0)</f>
        <v>0</v>
      </c>
    </row>
    <row r="15" spans="1:9" ht="25.5">
      <c r="A15" s="3">
        <v>9</v>
      </c>
      <c r="B15" s="1" t="s">
        <v>141</v>
      </c>
      <c r="E15" s="3" t="s">
        <v>325</v>
      </c>
      <c r="F15" s="3" t="s">
        <v>325</v>
      </c>
      <c r="G15">
        <f t="shared" si="2"/>
        <v>1</v>
      </c>
      <c r="I15" s="17">
        <f t="shared" si="3"/>
        <v>0</v>
      </c>
    </row>
    <row r="16" spans="1:9" ht="12.75">
      <c r="A16" s="3">
        <v>10</v>
      </c>
      <c r="B16" s="1" t="s">
        <v>142</v>
      </c>
      <c r="E16" s="3" t="s">
        <v>325</v>
      </c>
      <c r="F16" s="3" t="s">
        <v>325</v>
      </c>
      <c r="G16">
        <f t="shared" si="2"/>
        <v>1</v>
      </c>
      <c r="I16" s="17">
        <f t="shared" si="3"/>
        <v>0</v>
      </c>
    </row>
    <row r="17" spans="1:9" ht="25.5">
      <c r="A17" s="3">
        <v>11</v>
      </c>
      <c r="B17" s="1" t="s">
        <v>143</v>
      </c>
      <c r="E17" s="3" t="s">
        <v>325</v>
      </c>
      <c r="F17" s="3" t="s">
        <v>325</v>
      </c>
      <c r="G17">
        <f t="shared" si="2"/>
        <v>1</v>
      </c>
      <c r="I17" s="17">
        <f t="shared" si="3"/>
        <v>0</v>
      </c>
    </row>
    <row r="18" spans="1:9" ht="12.75">
      <c r="A18" s="3">
        <v>12</v>
      </c>
      <c r="B18" s="1" t="s">
        <v>144</v>
      </c>
      <c r="E18" s="3" t="s">
        <v>325</v>
      </c>
      <c r="F18" s="3" t="s">
        <v>325</v>
      </c>
      <c r="G18">
        <f t="shared" si="2"/>
        <v>1</v>
      </c>
      <c r="I18" s="17">
        <f t="shared" si="3"/>
        <v>0</v>
      </c>
    </row>
    <row r="19" spans="1:9" ht="12.75">
      <c r="A19" s="3">
        <v>13</v>
      </c>
      <c r="B19" s="1" t="s">
        <v>339</v>
      </c>
      <c r="E19" s="3" t="s">
        <v>325</v>
      </c>
      <c r="F19" s="3" t="s">
        <v>325</v>
      </c>
      <c r="G19">
        <f t="shared" si="2"/>
        <v>1</v>
      </c>
      <c r="I19" s="17">
        <f t="shared" si="3"/>
        <v>0</v>
      </c>
    </row>
    <row r="20" spans="1:2" ht="12.75">
      <c r="A20" s="3">
        <v>14</v>
      </c>
      <c r="B20" s="1" t="s">
        <v>145</v>
      </c>
    </row>
    <row r="21" spans="1:9" ht="25.5">
      <c r="A21" s="3" t="s">
        <v>85</v>
      </c>
      <c r="B21" s="1" t="s">
        <v>43</v>
      </c>
      <c r="E21" s="3" t="s">
        <v>325</v>
      </c>
      <c r="F21" s="3" t="s">
        <v>325</v>
      </c>
      <c r="G21">
        <f aca="true" t="shared" si="4" ref="G21:G33">IF(F21=E21,1,0)</f>
        <v>1</v>
      </c>
      <c r="I21" s="17">
        <f aca="true" t="shared" si="5" ref="I21:I33">IF(OR(E21="N/A",F21="N/A"),1,0)</f>
        <v>0</v>
      </c>
    </row>
    <row r="22" spans="1:9" ht="38.25">
      <c r="A22" s="3" t="s">
        <v>86</v>
      </c>
      <c r="B22" s="1" t="s">
        <v>44</v>
      </c>
      <c r="E22" s="3" t="s">
        <v>325</v>
      </c>
      <c r="F22" s="3" t="s">
        <v>325</v>
      </c>
      <c r="G22">
        <f t="shared" si="4"/>
        <v>1</v>
      </c>
      <c r="I22" s="17">
        <f t="shared" si="5"/>
        <v>0</v>
      </c>
    </row>
    <row r="23" spans="1:9" ht="38.25">
      <c r="A23" s="3" t="s">
        <v>87</v>
      </c>
      <c r="B23" s="1" t="s">
        <v>45</v>
      </c>
      <c r="E23" s="3" t="s">
        <v>325</v>
      </c>
      <c r="F23" s="3" t="s">
        <v>325</v>
      </c>
      <c r="G23">
        <f t="shared" si="4"/>
        <v>1</v>
      </c>
      <c r="I23" s="17">
        <f t="shared" si="5"/>
        <v>0</v>
      </c>
    </row>
    <row r="24" spans="1:9" ht="51">
      <c r="A24" s="3" t="s">
        <v>88</v>
      </c>
      <c r="B24" s="1" t="s">
        <v>46</v>
      </c>
      <c r="E24" s="3" t="s">
        <v>325</v>
      </c>
      <c r="F24" s="3" t="s">
        <v>325</v>
      </c>
      <c r="G24">
        <f t="shared" si="4"/>
        <v>1</v>
      </c>
      <c r="I24" s="17">
        <f t="shared" si="5"/>
        <v>0</v>
      </c>
    </row>
    <row r="25" spans="1:9" ht="38.25">
      <c r="A25" s="3" t="s">
        <v>89</v>
      </c>
      <c r="B25" s="1" t="s">
        <v>47</v>
      </c>
      <c r="E25" s="3" t="s">
        <v>325</v>
      </c>
      <c r="F25" s="3" t="s">
        <v>325</v>
      </c>
      <c r="G25">
        <f t="shared" si="4"/>
        <v>1</v>
      </c>
      <c r="I25" s="17">
        <f t="shared" si="5"/>
        <v>0</v>
      </c>
    </row>
    <row r="26" spans="1:9" ht="25.5">
      <c r="A26" s="3" t="s">
        <v>90</v>
      </c>
      <c r="B26" s="1" t="s">
        <v>48</v>
      </c>
      <c r="E26" s="3" t="s">
        <v>325</v>
      </c>
      <c r="F26" s="3" t="s">
        <v>325</v>
      </c>
      <c r="G26">
        <f t="shared" si="4"/>
        <v>1</v>
      </c>
      <c r="I26" s="17">
        <f t="shared" si="5"/>
        <v>0</v>
      </c>
    </row>
    <row r="27" spans="1:9" ht="38.25">
      <c r="A27" s="3" t="s">
        <v>276</v>
      </c>
      <c r="B27" s="1" t="s">
        <v>49</v>
      </c>
      <c r="E27" s="3" t="s">
        <v>325</v>
      </c>
      <c r="F27" s="3" t="s">
        <v>325</v>
      </c>
      <c r="G27">
        <f t="shared" si="4"/>
        <v>1</v>
      </c>
      <c r="I27" s="17">
        <f t="shared" si="5"/>
        <v>0</v>
      </c>
    </row>
    <row r="28" spans="1:9" ht="63.75">
      <c r="A28" s="3" t="s">
        <v>277</v>
      </c>
      <c r="B28" s="1" t="s">
        <v>50</v>
      </c>
      <c r="E28" s="3" t="s">
        <v>325</v>
      </c>
      <c r="F28" s="3" t="s">
        <v>325</v>
      </c>
      <c r="G28">
        <f t="shared" si="4"/>
        <v>1</v>
      </c>
      <c r="I28" s="17">
        <f t="shared" si="5"/>
        <v>0</v>
      </c>
    </row>
    <row r="29" spans="1:9" ht="51">
      <c r="A29" s="3" t="s">
        <v>40</v>
      </c>
      <c r="B29" s="1" t="s">
        <v>51</v>
      </c>
      <c r="E29" s="3" t="s">
        <v>325</v>
      </c>
      <c r="F29" s="3" t="s">
        <v>325</v>
      </c>
      <c r="G29">
        <f t="shared" si="4"/>
        <v>1</v>
      </c>
      <c r="I29" s="17">
        <f t="shared" si="5"/>
        <v>0</v>
      </c>
    </row>
    <row r="30" spans="1:9" ht="38.25">
      <c r="A30" s="3" t="s">
        <v>41</v>
      </c>
      <c r="B30" s="1" t="s">
        <v>52</v>
      </c>
      <c r="E30" s="3" t="s">
        <v>325</v>
      </c>
      <c r="F30" s="3" t="s">
        <v>325</v>
      </c>
      <c r="G30">
        <f t="shared" si="4"/>
        <v>1</v>
      </c>
      <c r="I30" s="17">
        <f t="shared" si="5"/>
        <v>0</v>
      </c>
    </row>
    <row r="31" spans="1:9" ht="25.5">
      <c r="A31" s="3" t="s">
        <v>42</v>
      </c>
      <c r="B31" s="1" t="s">
        <v>53</v>
      </c>
      <c r="E31" s="3" t="s">
        <v>325</v>
      </c>
      <c r="F31" s="3" t="s">
        <v>325</v>
      </c>
      <c r="G31">
        <f t="shared" si="4"/>
        <v>1</v>
      </c>
      <c r="I31" s="17">
        <f t="shared" si="5"/>
        <v>0</v>
      </c>
    </row>
    <row r="32" spans="1:9" ht="38.25">
      <c r="A32" s="3">
        <v>15</v>
      </c>
      <c r="B32" s="1" t="s">
        <v>146</v>
      </c>
      <c r="E32" s="3" t="s">
        <v>325</v>
      </c>
      <c r="F32" s="3" t="s">
        <v>325</v>
      </c>
      <c r="G32">
        <f t="shared" si="4"/>
        <v>1</v>
      </c>
      <c r="I32" s="17">
        <f t="shared" si="5"/>
        <v>0</v>
      </c>
    </row>
    <row r="33" spans="1:9" ht="38.25">
      <c r="A33" s="3">
        <v>16</v>
      </c>
      <c r="B33" s="1" t="s">
        <v>331</v>
      </c>
      <c r="E33" s="3" t="s">
        <v>325</v>
      </c>
      <c r="F33" s="3" t="s">
        <v>325</v>
      </c>
      <c r="G33">
        <f t="shared" si="4"/>
        <v>1</v>
      </c>
      <c r="I33" s="17">
        <f t="shared" si="5"/>
        <v>0</v>
      </c>
    </row>
    <row r="34" spans="1:4" ht="12.75">
      <c r="A34" s="6" t="s">
        <v>39</v>
      </c>
      <c r="B34" s="1" t="s">
        <v>147</v>
      </c>
      <c r="C34" s="3" t="s">
        <v>148</v>
      </c>
      <c r="D34" s="3" t="s">
        <v>149</v>
      </c>
    </row>
    <row r="35" spans="1:4" ht="12.75">
      <c r="A35" s="6" t="s">
        <v>39</v>
      </c>
      <c r="B35" s="1" t="s">
        <v>150</v>
      </c>
      <c r="C35" s="9">
        <v>0.1</v>
      </c>
      <c r="D35" s="9">
        <v>0.3</v>
      </c>
    </row>
    <row r="36" spans="1:4" ht="12.75">
      <c r="A36" s="6" t="s">
        <v>39</v>
      </c>
      <c r="B36" s="1" t="s">
        <v>151</v>
      </c>
      <c r="C36" s="9">
        <v>0.2</v>
      </c>
      <c r="D36" s="9">
        <v>0.2</v>
      </c>
    </row>
    <row r="37" spans="1:4" ht="12.75">
      <c r="A37" s="6" t="s">
        <v>39</v>
      </c>
      <c r="B37" s="1" t="s">
        <v>152</v>
      </c>
      <c r="C37" s="9">
        <v>0.25</v>
      </c>
      <c r="D37" s="9">
        <v>0.1</v>
      </c>
    </row>
    <row r="38" spans="1:4" ht="12.75">
      <c r="A38" s="6" t="s">
        <v>39</v>
      </c>
      <c r="B38" s="1" t="s">
        <v>153</v>
      </c>
      <c r="C38" s="9">
        <v>0.2</v>
      </c>
      <c r="D38" s="9">
        <v>0.05</v>
      </c>
    </row>
    <row r="39" spans="1:4" ht="12.75">
      <c r="A39" s="6" t="s">
        <v>39</v>
      </c>
      <c r="B39" s="1" t="s">
        <v>154</v>
      </c>
      <c r="C39" s="9">
        <v>0.15</v>
      </c>
      <c r="D39" s="9">
        <v>0.2</v>
      </c>
    </row>
    <row r="40" spans="1:4" ht="12.75">
      <c r="A40" s="6" t="s">
        <v>39</v>
      </c>
      <c r="B40" s="1" t="s">
        <v>155</v>
      </c>
      <c r="C40" s="9">
        <v>0.1</v>
      </c>
      <c r="D40" s="9">
        <v>0.15</v>
      </c>
    </row>
    <row r="41" spans="1:4" ht="12.75">
      <c r="A41" s="6"/>
      <c r="C41" s="9"/>
      <c r="D41" s="9"/>
    </row>
    <row r="42" spans="1:2" ht="25.5">
      <c r="A42" s="3">
        <v>17</v>
      </c>
      <c r="B42" s="1" t="s">
        <v>156</v>
      </c>
    </row>
    <row r="43" spans="1:9" ht="51">
      <c r="A43" s="3" t="s">
        <v>85</v>
      </c>
      <c r="B43" s="1" t="s">
        <v>54</v>
      </c>
      <c r="E43" s="3" t="s">
        <v>325</v>
      </c>
      <c r="F43" s="3" t="s">
        <v>325</v>
      </c>
      <c r="G43">
        <f>IF(F43=E43,1,0)</f>
        <v>1</v>
      </c>
      <c r="I43" s="17">
        <f>IF(OR(E43="N/A",F43="N/A"),1,0)</f>
        <v>0</v>
      </c>
    </row>
    <row r="44" spans="1:9" ht="38.25">
      <c r="A44" s="3" t="s">
        <v>86</v>
      </c>
      <c r="B44" s="1" t="s">
        <v>55</v>
      </c>
      <c r="E44" s="3" t="s">
        <v>325</v>
      </c>
      <c r="F44" s="3" t="s">
        <v>325</v>
      </c>
      <c r="G44">
        <f>IF(F44=E44,1,0)</f>
        <v>1</v>
      </c>
      <c r="I44" s="17">
        <f>IF(OR(E44="N/A",F44="N/A"),1,0)</f>
        <v>0</v>
      </c>
    </row>
    <row r="45" spans="1:9" ht="63.75">
      <c r="A45" s="3" t="s">
        <v>87</v>
      </c>
      <c r="B45" s="1" t="s">
        <v>56</v>
      </c>
      <c r="E45" s="3" t="s">
        <v>325</v>
      </c>
      <c r="F45" s="3" t="s">
        <v>325</v>
      </c>
      <c r="G45">
        <f>IF(F45=E45,1,0)</f>
        <v>1</v>
      </c>
      <c r="I45" s="17">
        <f>IF(OR(E45="N/A",F45="N/A"),1,0)</f>
        <v>0</v>
      </c>
    </row>
    <row r="46" spans="1:9" ht="38.25">
      <c r="A46" s="3">
        <v>18</v>
      </c>
      <c r="B46" s="1" t="s">
        <v>157</v>
      </c>
      <c r="E46" s="3" t="s">
        <v>325</v>
      </c>
      <c r="F46" s="3" t="s">
        <v>325</v>
      </c>
      <c r="G46">
        <f>IF(F46=E46,1,0)</f>
        <v>1</v>
      </c>
      <c r="I46" s="17">
        <f>IF(OR(E46="N/A",F46="N/A"),1,0)</f>
        <v>0</v>
      </c>
    </row>
    <row r="47" ht="12.75"/>
    <row r="48" ht="12.75">
      <c r="B48" s="2" t="s">
        <v>158</v>
      </c>
    </row>
    <row r="49" spans="1:9" ht="12.75">
      <c r="A49" s="3">
        <v>1</v>
      </c>
      <c r="B49" s="10" t="s">
        <v>336</v>
      </c>
      <c r="E49" s="3" t="s">
        <v>325</v>
      </c>
      <c r="F49" s="3" t="s">
        <v>325</v>
      </c>
      <c r="G49">
        <f>IF(F49=E49,1,0)</f>
        <v>1</v>
      </c>
      <c r="I49" s="17">
        <f aca="true" t="shared" si="6" ref="I49:I58">IF(OR(E49="N/A",F49="N/A"),1,0)</f>
        <v>0</v>
      </c>
    </row>
    <row r="50" spans="1:9" ht="38.25">
      <c r="A50" s="3">
        <v>2</v>
      </c>
      <c r="B50" s="1" t="s">
        <v>337</v>
      </c>
      <c r="E50" s="3" t="s">
        <v>325</v>
      </c>
      <c r="F50" s="3" t="s">
        <v>325</v>
      </c>
      <c r="G50">
        <f aca="true" t="shared" si="7" ref="G50:G58">IF(F50=E50,1,0)</f>
        <v>1</v>
      </c>
      <c r="I50" s="17">
        <f t="shared" si="6"/>
        <v>0</v>
      </c>
    </row>
    <row r="51" spans="1:9" ht="25.5">
      <c r="A51" s="3">
        <v>3</v>
      </c>
      <c r="B51" s="1" t="s">
        <v>159</v>
      </c>
      <c r="E51" s="3" t="s">
        <v>325</v>
      </c>
      <c r="F51" s="3" t="s">
        <v>325</v>
      </c>
      <c r="G51">
        <f t="shared" si="7"/>
        <v>1</v>
      </c>
      <c r="I51" s="17">
        <f t="shared" si="6"/>
        <v>0</v>
      </c>
    </row>
    <row r="52" spans="1:9" ht="12.75">
      <c r="A52" s="3">
        <v>4</v>
      </c>
      <c r="B52" s="1" t="s">
        <v>160</v>
      </c>
      <c r="E52" s="3" t="s">
        <v>325</v>
      </c>
      <c r="F52" s="3" t="s">
        <v>325</v>
      </c>
      <c r="G52">
        <f t="shared" si="7"/>
        <v>1</v>
      </c>
      <c r="I52" s="17">
        <f t="shared" si="6"/>
        <v>0</v>
      </c>
    </row>
    <row r="53" spans="1:9" ht="25.5">
      <c r="A53" s="3">
        <v>5</v>
      </c>
      <c r="B53" s="1" t="s">
        <v>161</v>
      </c>
      <c r="E53" s="3" t="s">
        <v>325</v>
      </c>
      <c r="F53" s="3" t="s">
        <v>325</v>
      </c>
      <c r="G53">
        <f t="shared" si="7"/>
        <v>1</v>
      </c>
      <c r="I53" s="17">
        <f t="shared" si="6"/>
        <v>0</v>
      </c>
    </row>
    <row r="54" spans="1:9" ht="25.5">
      <c r="A54" s="3">
        <v>6</v>
      </c>
      <c r="B54" s="1" t="s">
        <v>162</v>
      </c>
      <c r="E54" s="3" t="s">
        <v>325</v>
      </c>
      <c r="F54" s="3" t="s">
        <v>325</v>
      </c>
      <c r="G54">
        <f t="shared" si="7"/>
        <v>1</v>
      </c>
      <c r="I54" s="17">
        <f t="shared" si="6"/>
        <v>0</v>
      </c>
    </row>
    <row r="55" spans="1:9" ht="25.5">
      <c r="A55" s="3">
        <v>7</v>
      </c>
      <c r="B55" s="1" t="s">
        <v>163</v>
      </c>
      <c r="E55" s="3" t="s">
        <v>325</v>
      </c>
      <c r="F55" s="3" t="s">
        <v>325</v>
      </c>
      <c r="G55">
        <f t="shared" si="7"/>
        <v>1</v>
      </c>
      <c r="I55" s="17">
        <f t="shared" si="6"/>
        <v>0</v>
      </c>
    </row>
    <row r="56" spans="1:9" ht="12.75">
      <c r="A56" s="3">
        <v>8</v>
      </c>
      <c r="B56" s="1" t="s">
        <v>338</v>
      </c>
      <c r="E56" s="3" t="s">
        <v>325</v>
      </c>
      <c r="F56" s="3" t="s">
        <v>325</v>
      </c>
      <c r="G56">
        <f t="shared" si="7"/>
        <v>1</v>
      </c>
      <c r="I56" s="17">
        <f t="shared" si="6"/>
        <v>0</v>
      </c>
    </row>
    <row r="57" spans="1:9" ht="12.75">
      <c r="A57" s="3">
        <v>9</v>
      </c>
      <c r="B57" s="1" t="s">
        <v>164</v>
      </c>
      <c r="E57" s="3" t="s">
        <v>325</v>
      </c>
      <c r="F57" s="3" t="s">
        <v>325</v>
      </c>
      <c r="G57">
        <f t="shared" si="7"/>
        <v>1</v>
      </c>
      <c r="I57" s="17">
        <f t="shared" si="6"/>
        <v>0</v>
      </c>
    </row>
    <row r="58" spans="1:9" ht="25.5">
      <c r="A58" s="3">
        <v>10</v>
      </c>
      <c r="B58" s="1" t="s">
        <v>165</v>
      </c>
      <c r="E58" s="3" t="s">
        <v>325</v>
      </c>
      <c r="F58" s="3" t="s">
        <v>325</v>
      </c>
      <c r="G58">
        <f t="shared" si="7"/>
        <v>1</v>
      </c>
      <c r="I58" s="17">
        <f t="shared" si="6"/>
        <v>0</v>
      </c>
    </row>
    <row r="59" ht="12.75"/>
    <row r="60" ht="12.75">
      <c r="B60" s="2" t="s">
        <v>166</v>
      </c>
    </row>
    <row r="61" ht="12.75">
      <c r="B61" s="11" t="s">
        <v>358</v>
      </c>
    </row>
    <row r="62" spans="1:9" ht="25.5">
      <c r="A62" s="3">
        <v>1</v>
      </c>
      <c r="B62" s="10" t="s">
        <v>345</v>
      </c>
      <c r="E62" s="3" t="s">
        <v>325</v>
      </c>
      <c r="F62" s="3" t="s">
        <v>325</v>
      </c>
      <c r="G62">
        <f aca="true" t="shared" si="8" ref="G62:G83">IF(F62=E62,1,0)</f>
        <v>1</v>
      </c>
      <c r="I62" s="17">
        <f aca="true" t="shared" si="9" ref="I62:I83">IF(OR(E62="N/A",F62="N/A"),1,0)</f>
        <v>0</v>
      </c>
    </row>
    <row r="63" spans="1:9" ht="12.75">
      <c r="A63" s="3">
        <v>2</v>
      </c>
      <c r="B63" s="10" t="s">
        <v>349</v>
      </c>
      <c r="E63" s="3" t="s">
        <v>325</v>
      </c>
      <c r="F63" s="3" t="s">
        <v>325</v>
      </c>
      <c r="G63">
        <f t="shared" si="8"/>
        <v>1</v>
      </c>
      <c r="I63" s="17">
        <f t="shared" si="9"/>
        <v>0</v>
      </c>
    </row>
    <row r="64" spans="1:9" ht="12.75">
      <c r="A64" s="3">
        <v>3</v>
      </c>
      <c r="B64" s="10" t="s">
        <v>352</v>
      </c>
      <c r="G64">
        <f t="shared" si="8"/>
        <v>1</v>
      </c>
      <c r="I64" s="17">
        <f t="shared" si="9"/>
        <v>0</v>
      </c>
    </row>
    <row r="65" spans="1:9" ht="12.75">
      <c r="A65" s="6" t="s">
        <v>39</v>
      </c>
      <c r="B65" s="10" t="s">
        <v>346</v>
      </c>
      <c r="E65" s="3" t="s">
        <v>325</v>
      </c>
      <c r="F65" s="3" t="s">
        <v>325</v>
      </c>
      <c r="G65">
        <f t="shared" si="8"/>
        <v>1</v>
      </c>
      <c r="I65" s="17">
        <f t="shared" si="9"/>
        <v>0</v>
      </c>
    </row>
    <row r="66" spans="1:9" ht="25.5">
      <c r="A66" s="6" t="s">
        <v>39</v>
      </c>
      <c r="B66" s="10" t="s">
        <v>347</v>
      </c>
      <c r="E66" s="3" t="s">
        <v>325</v>
      </c>
      <c r="F66" s="3" t="s">
        <v>325</v>
      </c>
      <c r="G66">
        <f t="shared" si="8"/>
        <v>1</v>
      </c>
      <c r="I66" s="17">
        <f t="shared" si="9"/>
        <v>0</v>
      </c>
    </row>
    <row r="67" spans="1:9" ht="12.75">
      <c r="A67" s="6" t="s">
        <v>39</v>
      </c>
      <c r="B67" s="10" t="s">
        <v>348</v>
      </c>
      <c r="E67" s="3" t="s">
        <v>325</v>
      </c>
      <c r="F67" s="3" t="s">
        <v>325</v>
      </c>
      <c r="G67">
        <f t="shared" si="8"/>
        <v>1</v>
      </c>
      <c r="I67" s="17">
        <f t="shared" si="9"/>
        <v>0</v>
      </c>
    </row>
    <row r="68" spans="1:9" ht="25.5">
      <c r="A68" s="3">
        <v>4</v>
      </c>
      <c r="B68" s="1" t="s">
        <v>167</v>
      </c>
      <c r="E68" s="3" t="s">
        <v>325</v>
      </c>
      <c r="F68" s="3" t="s">
        <v>325</v>
      </c>
      <c r="G68">
        <f t="shared" si="8"/>
        <v>1</v>
      </c>
      <c r="I68" s="17">
        <f t="shared" si="9"/>
        <v>0</v>
      </c>
    </row>
    <row r="69" spans="1:9" ht="25.5">
      <c r="A69" s="3">
        <v>5</v>
      </c>
      <c r="B69" s="1" t="s">
        <v>168</v>
      </c>
      <c r="E69" s="3" t="s">
        <v>325</v>
      </c>
      <c r="F69" s="3" t="s">
        <v>325</v>
      </c>
      <c r="G69">
        <f t="shared" si="8"/>
        <v>1</v>
      </c>
      <c r="I69" s="17">
        <f t="shared" si="9"/>
        <v>0</v>
      </c>
    </row>
    <row r="70" spans="1:9" ht="25.5">
      <c r="A70" s="3">
        <v>6</v>
      </c>
      <c r="B70" s="1" t="s">
        <v>169</v>
      </c>
      <c r="E70" s="3" t="s">
        <v>325</v>
      </c>
      <c r="F70" s="3" t="s">
        <v>325</v>
      </c>
      <c r="G70">
        <f t="shared" si="8"/>
        <v>1</v>
      </c>
      <c r="I70" s="17">
        <f t="shared" si="9"/>
        <v>0</v>
      </c>
    </row>
    <row r="71" spans="1:9" ht="25.5">
      <c r="A71" s="3">
        <v>7</v>
      </c>
      <c r="B71" s="1" t="s">
        <v>170</v>
      </c>
      <c r="E71" s="3" t="s">
        <v>325</v>
      </c>
      <c r="F71" s="3" t="s">
        <v>325</v>
      </c>
      <c r="G71">
        <f t="shared" si="8"/>
        <v>1</v>
      </c>
      <c r="I71" s="17">
        <f t="shared" si="9"/>
        <v>0</v>
      </c>
    </row>
    <row r="72" spans="1:9" ht="25.5">
      <c r="A72" s="3">
        <v>8</v>
      </c>
      <c r="B72" s="1" t="s">
        <v>171</v>
      </c>
      <c r="E72" s="3" t="s">
        <v>325</v>
      </c>
      <c r="F72" s="3" t="s">
        <v>325</v>
      </c>
      <c r="G72">
        <f t="shared" si="8"/>
        <v>1</v>
      </c>
      <c r="I72" s="17">
        <f t="shared" si="9"/>
        <v>0</v>
      </c>
    </row>
    <row r="73" spans="1:9" ht="25.5">
      <c r="A73" s="3">
        <v>9</v>
      </c>
      <c r="B73" s="1" t="s">
        <v>172</v>
      </c>
      <c r="E73" s="3" t="s">
        <v>325</v>
      </c>
      <c r="F73" s="3" t="s">
        <v>325</v>
      </c>
      <c r="G73">
        <f t="shared" si="8"/>
        <v>1</v>
      </c>
      <c r="I73" s="17">
        <f t="shared" si="9"/>
        <v>0</v>
      </c>
    </row>
    <row r="74" spans="1:9" ht="12.75">
      <c r="A74" s="3">
        <v>10</v>
      </c>
      <c r="B74" s="1" t="s">
        <v>173</v>
      </c>
      <c r="E74" s="3" t="s">
        <v>325</v>
      </c>
      <c r="F74" s="3" t="s">
        <v>325</v>
      </c>
      <c r="G74">
        <f t="shared" si="8"/>
        <v>1</v>
      </c>
      <c r="I74" s="17">
        <f t="shared" si="9"/>
        <v>0</v>
      </c>
    </row>
    <row r="75" spans="1:9" ht="25.5">
      <c r="A75" s="3">
        <v>11</v>
      </c>
      <c r="B75" s="1" t="s">
        <v>174</v>
      </c>
      <c r="E75" s="3" t="s">
        <v>326</v>
      </c>
      <c r="F75" s="3" t="s">
        <v>326</v>
      </c>
      <c r="G75">
        <f t="shared" si="8"/>
        <v>1</v>
      </c>
      <c r="I75" s="17">
        <f t="shared" si="9"/>
        <v>0</v>
      </c>
    </row>
    <row r="76" spans="1:9" ht="12.75">
      <c r="A76" s="3">
        <v>12</v>
      </c>
      <c r="B76" s="1" t="s">
        <v>175</v>
      </c>
      <c r="E76" s="3" t="s">
        <v>326</v>
      </c>
      <c r="F76" s="3" t="s">
        <v>326</v>
      </c>
      <c r="G76">
        <f t="shared" si="8"/>
        <v>1</v>
      </c>
      <c r="I76" s="17">
        <f t="shared" si="9"/>
        <v>0</v>
      </c>
    </row>
    <row r="77" spans="1:9" ht="12.75">
      <c r="A77" s="3">
        <v>13</v>
      </c>
      <c r="B77" s="1" t="s">
        <v>176</v>
      </c>
      <c r="E77" s="3" t="s">
        <v>325</v>
      </c>
      <c r="F77" s="3" t="s">
        <v>325</v>
      </c>
      <c r="G77">
        <f t="shared" si="8"/>
        <v>1</v>
      </c>
      <c r="I77" s="17">
        <f t="shared" si="9"/>
        <v>0</v>
      </c>
    </row>
    <row r="78" spans="1:9" ht="12.75">
      <c r="A78" s="3">
        <v>14</v>
      </c>
      <c r="B78" s="1" t="s">
        <v>179</v>
      </c>
      <c r="E78" s="3" t="s">
        <v>325</v>
      </c>
      <c r="F78" s="3" t="s">
        <v>325</v>
      </c>
      <c r="G78">
        <f t="shared" si="8"/>
        <v>1</v>
      </c>
      <c r="I78" s="17">
        <f t="shared" si="9"/>
        <v>0</v>
      </c>
    </row>
    <row r="79" spans="1:9" ht="12.75">
      <c r="A79" s="3">
        <v>15</v>
      </c>
      <c r="B79" s="1" t="s">
        <v>180</v>
      </c>
      <c r="E79" s="3" t="s">
        <v>325</v>
      </c>
      <c r="F79" s="3" t="s">
        <v>325</v>
      </c>
      <c r="G79">
        <f t="shared" si="8"/>
        <v>1</v>
      </c>
      <c r="I79" s="17">
        <f t="shared" si="9"/>
        <v>0</v>
      </c>
    </row>
    <row r="80" spans="1:9" ht="12.75">
      <c r="A80" s="3">
        <v>16</v>
      </c>
      <c r="B80" s="1" t="s">
        <v>378</v>
      </c>
      <c r="E80" s="3" t="s">
        <v>326</v>
      </c>
      <c r="F80" s="3" t="s">
        <v>326</v>
      </c>
      <c r="G80">
        <f t="shared" si="8"/>
        <v>1</v>
      </c>
      <c r="I80" s="17">
        <f t="shared" si="9"/>
        <v>0</v>
      </c>
    </row>
    <row r="81" spans="1:9" ht="12.75">
      <c r="A81" s="3">
        <v>17</v>
      </c>
      <c r="B81" s="1" t="s">
        <v>181</v>
      </c>
      <c r="E81" s="3" t="s">
        <v>326</v>
      </c>
      <c r="F81" s="3" t="s">
        <v>326</v>
      </c>
      <c r="G81">
        <f t="shared" si="8"/>
        <v>1</v>
      </c>
      <c r="I81" s="17">
        <f t="shared" si="9"/>
        <v>0</v>
      </c>
    </row>
    <row r="82" spans="1:9" ht="12.75">
      <c r="A82" s="3">
        <v>18</v>
      </c>
      <c r="B82" s="1" t="s">
        <v>344</v>
      </c>
      <c r="E82" s="3" t="s">
        <v>325</v>
      </c>
      <c r="F82" s="3" t="s">
        <v>325</v>
      </c>
      <c r="G82">
        <f t="shared" si="8"/>
        <v>1</v>
      </c>
      <c r="I82" s="17">
        <f t="shared" si="9"/>
        <v>0</v>
      </c>
    </row>
    <row r="83" spans="1:9" ht="12.75">
      <c r="A83" s="3">
        <v>19</v>
      </c>
      <c r="B83" s="1" t="s">
        <v>354</v>
      </c>
      <c r="E83" s="3" t="s">
        <v>325</v>
      </c>
      <c r="F83" s="3" t="s">
        <v>325</v>
      </c>
      <c r="G83">
        <f t="shared" si="8"/>
        <v>1</v>
      </c>
      <c r="I83" s="17">
        <f t="shared" si="9"/>
        <v>0</v>
      </c>
    </row>
    <row r="85" ht="12.75">
      <c r="B85" s="11" t="s">
        <v>359</v>
      </c>
    </row>
    <row r="86" spans="1:9" ht="12.75">
      <c r="A86" s="3">
        <v>1</v>
      </c>
      <c r="B86" s="1" t="s">
        <v>177</v>
      </c>
      <c r="E86" s="3" t="s">
        <v>325</v>
      </c>
      <c r="F86" s="3" t="s">
        <v>325</v>
      </c>
      <c r="G86">
        <f aca="true" t="shared" si="10" ref="G86:G92">IF(F86=E86,1,0)</f>
        <v>1</v>
      </c>
      <c r="I86" s="17">
        <f aca="true" t="shared" si="11" ref="I86:I92">IF(OR(E86="N/A",F86="N/A"),1,0)</f>
        <v>0</v>
      </c>
    </row>
    <row r="87" spans="1:9" ht="38.25">
      <c r="A87" s="3">
        <v>2</v>
      </c>
      <c r="B87" s="1" t="s">
        <v>379</v>
      </c>
      <c r="E87" s="3" t="s">
        <v>325</v>
      </c>
      <c r="F87" s="3" t="s">
        <v>325</v>
      </c>
      <c r="G87">
        <f t="shared" si="10"/>
        <v>1</v>
      </c>
      <c r="I87" s="17">
        <f t="shared" si="11"/>
        <v>0</v>
      </c>
    </row>
    <row r="88" spans="1:9" ht="25.5">
      <c r="A88" s="3">
        <v>3</v>
      </c>
      <c r="B88" s="1" t="s">
        <v>178</v>
      </c>
      <c r="E88" s="3" t="s">
        <v>325</v>
      </c>
      <c r="F88" s="3" t="s">
        <v>325</v>
      </c>
      <c r="G88">
        <f t="shared" si="10"/>
        <v>1</v>
      </c>
      <c r="I88" s="17">
        <f t="shared" si="11"/>
        <v>0</v>
      </c>
    </row>
    <row r="89" spans="1:9" ht="25.5">
      <c r="A89" s="3">
        <v>4</v>
      </c>
      <c r="B89" s="1" t="s">
        <v>350</v>
      </c>
      <c r="E89" s="3" t="s">
        <v>325</v>
      </c>
      <c r="F89" s="3" t="s">
        <v>325</v>
      </c>
      <c r="G89">
        <f t="shared" si="10"/>
        <v>1</v>
      </c>
      <c r="I89" s="17">
        <f t="shared" si="11"/>
        <v>0</v>
      </c>
    </row>
    <row r="90" spans="1:9" ht="25.5">
      <c r="A90" s="3">
        <v>5</v>
      </c>
      <c r="B90" s="1" t="s">
        <v>351</v>
      </c>
      <c r="E90" s="3" t="s">
        <v>325</v>
      </c>
      <c r="F90" s="3" t="s">
        <v>325</v>
      </c>
      <c r="G90">
        <f t="shared" si="10"/>
        <v>1</v>
      </c>
      <c r="I90" s="17">
        <f t="shared" si="11"/>
        <v>0</v>
      </c>
    </row>
    <row r="91" spans="1:9" ht="25.5">
      <c r="A91" s="3">
        <v>6</v>
      </c>
      <c r="B91" s="1" t="s">
        <v>380</v>
      </c>
      <c r="E91" s="3" t="s">
        <v>325</v>
      </c>
      <c r="F91" s="3" t="s">
        <v>325</v>
      </c>
      <c r="G91">
        <f t="shared" si="10"/>
        <v>1</v>
      </c>
      <c r="I91" s="17">
        <f t="shared" si="11"/>
        <v>0</v>
      </c>
    </row>
    <row r="92" spans="1:9" ht="12.75">
      <c r="A92" s="3">
        <v>7</v>
      </c>
      <c r="B92" s="1" t="s">
        <v>355</v>
      </c>
      <c r="E92" s="3" t="s">
        <v>325</v>
      </c>
      <c r="F92" s="3" t="s">
        <v>325</v>
      </c>
      <c r="G92">
        <f t="shared" si="10"/>
        <v>1</v>
      </c>
      <c r="I92" s="17">
        <f t="shared" si="11"/>
        <v>0</v>
      </c>
    </row>
    <row r="95" spans="7:8" ht="12.75">
      <c r="G95">
        <f>SUM(G5:G46)</f>
        <v>30</v>
      </c>
      <c r="H95" s="14" t="s">
        <v>370</v>
      </c>
    </row>
    <row r="96" spans="7:8" ht="12.75">
      <c r="G96">
        <f>COUNTIF(G5:G46,"0")</f>
        <v>0</v>
      </c>
      <c r="H96" s="14" t="s">
        <v>370</v>
      </c>
    </row>
    <row r="97" spans="7:9" ht="12.75">
      <c r="G97">
        <f>COUNTIF(G5:G46,"1")</f>
        <v>30</v>
      </c>
      <c r="H97" s="14" t="s">
        <v>370</v>
      </c>
      <c r="I97">
        <f>COUNTIF(I5:I46,"1")</f>
        <v>0</v>
      </c>
    </row>
    <row r="98" spans="7:8" ht="12.75">
      <c r="G98">
        <f>SUM(G49:G58)</f>
        <v>10</v>
      </c>
      <c r="H98" s="14" t="s">
        <v>371</v>
      </c>
    </row>
    <row r="99" spans="7:8" ht="12.75">
      <c r="G99">
        <f>COUNTIF(G49:G58,"0")</f>
        <v>0</v>
      </c>
      <c r="H99" s="14" t="s">
        <v>371</v>
      </c>
    </row>
    <row r="100" spans="7:9" ht="12.75">
      <c r="G100">
        <f>COUNTIF(G49:G58,"1")</f>
        <v>10</v>
      </c>
      <c r="H100" s="14" t="s">
        <v>371</v>
      </c>
      <c r="I100">
        <f>COUNTIF(I49:I58,"1")</f>
        <v>0</v>
      </c>
    </row>
    <row r="101" spans="7:8" ht="12.75">
      <c r="G101">
        <f>SUM(G62:G92)</f>
        <v>29</v>
      </c>
      <c r="H101" s="16" t="s">
        <v>372</v>
      </c>
    </row>
    <row r="102" spans="7:8" ht="12.75">
      <c r="G102">
        <f>COUNTIF(G62:G92,"0")</f>
        <v>0</v>
      </c>
      <c r="H102" s="16" t="s">
        <v>372</v>
      </c>
    </row>
    <row r="103" spans="7:9" ht="12.75">
      <c r="G103">
        <f>COUNTIF(G62:G92,"1")</f>
        <v>29</v>
      </c>
      <c r="H103" s="16" t="s">
        <v>372</v>
      </c>
      <c r="I103">
        <f>COUNTIF(I62:I92,"1")</f>
        <v>0</v>
      </c>
    </row>
  </sheetData>
  <conditionalFormatting sqref="H5:H11 H14:H19 H21:H33 H43:H46 H49:H58 H62:H83 H86:H92">
    <cfRule type="expression" priority="1" dxfId="2" stopIfTrue="1">
      <formula>F5="N/A"</formula>
    </cfRule>
    <cfRule type="expression" priority="2" dxfId="1" stopIfTrue="1">
      <formula>G5=1</formula>
    </cfRule>
    <cfRule type="expression" priority="3" dxfId="0" stopIfTrue="1">
      <formula>G5=0</formula>
    </cfRule>
  </conditionalFormatting>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I60"/>
  <sheetViews>
    <sheetView workbookViewId="0" topLeftCell="A48">
      <pane xSplit="7920" topLeftCell="D1" activePane="topRight" state="split"/>
      <selection pane="topLeft" activeCell="B1" sqref="B1:B16384"/>
      <selection pane="topRight" activeCell="F5" sqref="F5:F51"/>
    </sheetView>
  </sheetViews>
  <sheetFormatPr defaultColWidth="9.140625" defaultRowHeight="12.75"/>
  <cols>
    <col min="1" max="1" width="9.140625" style="3" customWidth="1"/>
    <col min="2" max="2" width="62.57421875" style="1" customWidth="1"/>
    <col min="5" max="6" width="9.140625" style="3" customWidth="1"/>
    <col min="7" max="7" width="9.140625" style="0" hidden="1" customWidth="1"/>
    <col min="9" max="9" width="9.140625" style="0" hidden="1" customWidth="1"/>
  </cols>
  <sheetData>
    <row r="1" ht="18.75">
      <c r="B1" s="7" t="s">
        <v>291</v>
      </c>
    </row>
    <row r="4" spans="2:9" ht="12.75">
      <c r="B4" s="2" t="s">
        <v>182</v>
      </c>
      <c r="E4" s="8" t="s">
        <v>328</v>
      </c>
      <c r="F4" s="8" t="s">
        <v>324</v>
      </c>
      <c r="G4" s="12" t="s">
        <v>360</v>
      </c>
      <c r="H4" s="12" t="s">
        <v>361</v>
      </c>
      <c r="I4" s="12" t="s">
        <v>327</v>
      </c>
    </row>
    <row r="5" spans="1:9" ht="12.75">
      <c r="A5" s="3">
        <v>1</v>
      </c>
      <c r="B5" s="1" t="s">
        <v>183</v>
      </c>
      <c r="E5" s="3" t="s">
        <v>325</v>
      </c>
      <c r="F5" s="3" t="s">
        <v>325</v>
      </c>
      <c r="G5">
        <f>IF(F5=E5,1,0)</f>
        <v>1</v>
      </c>
      <c r="I5" s="17">
        <f aca="true" t="shared" si="0" ref="I5:I17">IF(OR(E5="N/A",F5="N/A"),1,0)</f>
        <v>0</v>
      </c>
    </row>
    <row r="6" spans="1:9" ht="12.75">
      <c r="A6" s="3">
        <v>2</v>
      </c>
      <c r="B6" s="1" t="s">
        <v>184</v>
      </c>
      <c r="E6" s="3" t="s">
        <v>325</v>
      </c>
      <c r="F6" s="3" t="s">
        <v>325</v>
      </c>
      <c r="G6">
        <f aca="true" t="shared" si="1" ref="G6:G17">IF(F6=E6,1,0)</f>
        <v>1</v>
      </c>
      <c r="I6" s="17">
        <f t="shared" si="0"/>
        <v>0</v>
      </c>
    </row>
    <row r="7" spans="1:9" ht="12.75">
      <c r="A7" s="3">
        <v>3</v>
      </c>
      <c r="B7" s="1" t="s">
        <v>185</v>
      </c>
      <c r="E7" s="3" t="s">
        <v>325</v>
      </c>
      <c r="F7" s="3" t="s">
        <v>325</v>
      </c>
      <c r="G7">
        <f t="shared" si="1"/>
        <v>1</v>
      </c>
      <c r="I7" s="17">
        <f t="shared" si="0"/>
        <v>0</v>
      </c>
    </row>
    <row r="8" spans="1:9" ht="12.75">
      <c r="A8" s="3">
        <v>4</v>
      </c>
      <c r="B8" s="1" t="s">
        <v>186</v>
      </c>
      <c r="E8" s="3" t="s">
        <v>325</v>
      </c>
      <c r="F8" s="3" t="s">
        <v>325</v>
      </c>
      <c r="G8">
        <f t="shared" si="1"/>
        <v>1</v>
      </c>
      <c r="I8" s="17">
        <f t="shared" si="0"/>
        <v>0</v>
      </c>
    </row>
    <row r="9" spans="1:9" ht="12.75">
      <c r="A9" s="3">
        <v>5</v>
      </c>
      <c r="B9" s="1" t="s">
        <v>187</v>
      </c>
      <c r="E9" s="3" t="s">
        <v>325</v>
      </c>
      <c r="F9" s="3" t="s">
        <v>325</v>
      </c>
      <c r="G9">
        <f t="shared" si="1"/>
        <v>1</v>
      </c>
      <c r="I9" s="17">
        <f t="shared" si="0"/>
        <v>0</v>
      </c>
    </row>
    <row r="10" spans="1:9" ht="25.5">
      <c r="A10" s="3">
        <v>6</v>
      </c>
      <c r="B10" s="1" t="s">
        <v>188</v>
      </c>
      <c r="E10" s="3" t="s">
        <v>325</v>
      </c>
      <c r="F10" s="3" t="s">
        <v>325</v>
      </c>
      <c r="G10">
        <f t="shared" si="1"/>
        <v>1</v>
      </c>
      <c r="I10" s="17">
        <f t="shared" si="0"/>
        <v>0</v>
      </c>
    </row>
    <row r="11" spans="1:9" ht="12.75">
      <c r="A11" s="3">
        <v>7</v>
      </c>
      <c r="B11" s="1" t="s">
        <v>189</v>
      </c>
      <c r="E11" s="3" t="s">
        <v>325</v>
      </c>
      <c r="F11" s="3" t="s">
        <v>325</v>
      </c>
      <c r="G11">
        <f t="shared" si="1"/>
        <v>1</v>
      </c>
      <c r="I11" s="17">
        <f t="shared" si="0"/>
        <v>0</v>
      </c>
    </row>
    <row r="12" spans="1:9" ht="25.5">
      <c r="A12" s="3">
        <v>8</v>
      </c>
      <c r="B12" s="1" t="s">
        <v>136</v>
      </c>
      <c r="E12" s="3" t="s">
        <v>325</v>
      </c>
      <c r="F12" s="3" t="s">
        <v>325</v>
      </c>
      <c r="G12">
        <f t="shared" si="1"/>
        <v>1</v>
      </c>
      <c r="I12" s="17">
        <f t="shared" si="0"/>
        <v>0</v>
      </c>
    </row>
    <row r="13" spans="1:9" ht="25.5">
      <c r="A13" s="3">
        <v>9</v>
      </c>
      <c r="B13" s="1" t="s">
        <v>190</v>
      </c>
      <c r="E13" s="3" t="s">
        <v>325</v>
      </c>
      <c r="F13" s="3" t="s">
        <v>325</v>
      </c>
      <c r="G13">
        <f t="shared" si="1"/>
        <v>1</v>
      </c>
      <c r="I13" s="17">
        <f t="shared" si="0"/>
        <v>0</v>
      </c>
    </row>
    <row r="14" spans="1:9" ht="12.75">
      <c r="A14" s="3">
        <v>10</v>
      </c>
      <c r="B14" s="1" t="s">
        <v>191</v>
      </c>
      <c r="E14" s="3" t="s">
        <v>325</v>
      </c>
      <c r="F14" s="3" t="s">
        <v>325</v>
      </c>
      <c r="G14">
        <f t="shared" si="1"/>
        <v>1</v>
      </c>
      <c r="I14" s="17">
        <f t="shared" si="0"/>
        <v>0</v>
      </c>
    </row>
    <row r="15" spans="1:9" ht="25.5">
      <c r="A15" s="3">
        <v>11</v>
      </c>
      <c r="B15" s="1" t="s">
        <v>192</v>
      </c>
      <c r="E15" s="3" t="s">
        <v>325</v>
      </c>
      <c r="F15" s="3" t="s">
        <v>325</v>
      </c>
      <c r="G15">
        <f t="shared" si="1"/>
        <v>1</v>
      </c>
      <c r="I15" s="17">
        <f t="shared" si="0"/>
        <v>0</v>
      </c>
    </row>
    <row r="16" spans="1:9" ht="12.75">
      <c r="A16" s="3">
        <v>12</v>
      </c>
      <c r="B16" s="1" t="s">
        <v>193</v>
      </c>
      <c r="E16" s="3" t="s">
        <v>325</v>
      </c>
      <c r="F16" s="3" t="s">
        <v>325</v>
      </c>
      <c r="G16">
        <f t="shared" si="1"/>
        <v>1</v>
      </c>
      <c r="I16" s="17">
        <f t="shared" si="0"/>
        <v>0</v>
      </c>
    </row>
    <row r="17" spans="1:9" ht="38.25">
      <c r="A17" s="3">
        <v>13</v>
      </c>
      <c r="B17" s="1" t="s">
        <v>194</v>
      </c>
      <c r="E17" s="3" t="s">
        <v>325</v>
      </c>
      <c r="F17" s="3" t="s">
        <v>325</v>
      </c>
      <c r="G17">
        <f t="shared" si="1"/>
        <v>1</v>
      </c>
      <c r="I17" s="17">
        <f t="shared" si="0"/>
        <v>0</v>
      </c>
    </row>
    <row r="18" spans="1:2" ht="12.75">
      <c r="A18" s="6" t="s">
        <v>39</v>
      </c>
      <c r="B18" s="1" t="s">
        <v>292</v>
      </c>
    </row>
    <row r="19" spans="1:2" ht="12.75">
      <c r="A19" s="6" t="s">
        <v>39</v>
      </c>
      <c r="B19" s="1" t="s">
        <v>293</v>
      </c>
    </row>
    <row r="20" spans="1:2" ht="12.75">
      <c r="A20" s="6" t="s">
        <v>39</v>
      </c>
      <c r="B20" s="1" t="s">
        <v>294</v>
      </c>
    </row>
    <row r="21" spans="1:2" ht="12.75">
      <c r="A21" s="6" t="s">
        <v>39</v>
      </c>
      <c r="B21" s="1" t="s">
        <v>295</v>
      </c>
    </row>
    <row r="22" spans="1:2" ht="12.75">
      <c r="A22" s="6" t="s">
        <v>39</v>
      </c>
      <c r="B22" s="1" t="s">
        <v>296</v>
      </c>
    </row>
    <row r="23" spans="1:2" ht="12.75">
      <c r="A23" s="6" t="s">
        <v>39</v>
      </c>
      <c r="B23" s="1" t="s">
        <v>297</v>
      </c>
    </row>
    <row r="24" spans="1:2" ht="12.75">
      <c r="A24" s="6" t="s">
        <v>39</v>
      </c>
      <c r="B24" s="1" t="s">
        <v>298</v>
      </c>
    </row>
    <row r="25" spans="1:2" ht="12.75">
      <c r="A25" s="6" t="s">
        <v>39</v>
      </c>
      <c r="B25" s="1" t="s">
        <v>299</v>
      </c>
    </row>
    <row r="26" spans="1:9" ht="12.75">
      <c r="A26" s="3">
        <v>14</v>
      </c>
      <c r="B26" s="1" t="s">
        <v>340</v>
      </c>
      <c r="E26" s="3" t="s">
        <v>325</v>
      </c>
      <c r="F26" s="3" t="s">
        <v>325</v>
      </c>
      <c r="G26">
        <f aca="true" t="shared" si="2" ref="G26:G36">IF(F26=E26,1,0)</f>
        <v>1</v>
      </c>
      <c r="I26" s="17">
        <f aca="true" t="shared" si="3" ref="I26:I32">IF(OR(E26="N/A",F26="N/A"),1,0)</f>
        <v>0</v>
      </c>
    </row>
    <row r="27" spans="1:9" ht="25.5">
      <c r="A27" s="3">
        <v>15</v>
      </c>
      <c r="B27" s="1" t="s">
        <v>356</v>
      </c>
      <c r="E27" s="3" t="s">
        <v>326</v>
      </c>
      <c r="F27" s="3" t="s">
        <v>326</v>
      </c>
      <c r="G27">
        <f t="shared" si="2"/>
        <v>1</v>
      </c>
      <c r="I27" s="17">
        <f t="shared" si="3"/>
        <v>0</v>
      </c>
    </row>
    <row r="28" spans="1:9" ht="25.5">
      <c r="A28" s="3">
        <v>16</v>
      </c>
      <c r="B28" s="1" t="s">
        <v>195</v>
      </c>
      <c r="E28" s="3" t="s">
        <v>325</v>
      </c>
      <c r="F28" s="3" t="s">
        <v>325</v>
      </c>
      <c r="G28">
        <f t="shared" si="2"/>
        <v>1</v>
      </c>
      <c r="I28" s="17">
        <f t="shared" si="3"/>
        <v>0</v>
      </c>
    </row>
    <row r="29" spans="1:9" ht="25.5">
      <c r="A29" s="3">
        <v>17</v>
      </c>
      <c r="B29" s="1" t="s">
        <v>357</v>
      </c>
      <c r="E29" s="3" t="s">
        <v>326</v>
      </c>
      <c r="F29" s="3" t="s">
        <v>326</v>
      </c>
      <c r="G29">
        <f t="shared" si="2"/>
        <v>1</v>
      </c>
      <c r="I29" s="17">
        <f t="shared" si="3"/>
        <v>0</v>
      </c>
    </row>
    <row r="30" spans="1:9" ht="38.25">
      <c r="A30" s="3">
        <v>18</v>
      </c>
      <c r="B30" s="1" t="s">
        <v>196</v>
      </c>
      <c r="E30" s="3" t="s">
        <v>326</v>
      </c>
      <c r="F30" s="3" t="s">
        <v>326</v>
      </c>
      <c r="G30">
        <f t="shared" si="2"/>
        <v>1</v>
      </c>
      <c r="I30" s="17">
        <f t="shared" si="3"/>
        <v>0</v>
      </c>
    </row>
    <row r="31" spans="1:9" ht="25.5">
      <c r="A31" s="3">
        <v>19</v>
      </c>
      <c r="B31" s="1" t="s">
        <v>197</v>
      </c>
      <c r="E31" s="3" t="s">
        <v>325</v>
      </c>
      <c r="F31" s="3" t="s">
        <v>325</v>
      </c>
      <c r="G31">
        <f t="shared" si="2"/>
        <v>1</v>
      </c>
      <c r="I31" s="17">
        <f t="shared" si="3"/>
        <v>0</v>
      </c>
    </row>
    <row r="32" spans="1:9" ht="51">
      <c r="A32" s="3">
        <v>20</v>
      </c>
      <c r="B32" s="1" t="s">
        <v>198</v>
      </c>
      <c r="E32" s="3" t="s">
        <v>326</v>
      </c>
      <c r="F32" s="3" t="s">
        <v>326</v>
      </c>
      <c r="G32">
        <f t="shared" si="2"/>
        <v>1</v>
      </c>
      <c r="I32" s="17">
        <f t="shared" si="3"/>
        <v>0</v>
      </c>
    </row>
    <row r="33" spans="1:9" ht="25.5">
      <c r="A33" s="3">
        <v>21</v>
      </c>
      <c r="B33" s="1" t="s">
        <v>199</v>
      </c>
      <c r="E33" s="3" t="s">
        <v>325</v>
      </c>
      <c r="F33" s="3" t="s">
        <v>325</v>
      </c>
      <c r="G33">
        <f t="shared" si="2"/>
        <v>1</v>
      </c>
      <c r="I33" s="17">
        <f>IF(OR(E33="N/A",F33="N/A"),1,0)</f>
        <v>0</v>
      </c>
    </row>
    <row r="34" spans="1:9" ht="12.75">
      <c r="A34" s="3">
        <v>22</v>
      </c>
      <c r="B34" s="1" t="s">
        <v>200</v>
      </c>
      <c r="E34" s="3" t="s">
        <v>326</v>
      </c>
      <c r="F34" s="3" t="s">
        <v>326</v>
      </c>
      <c r="G34">
        <f t="shared" si="2"/>
        <v>1</v>
      </c>
      <c r="I34" s="17">
        <f>IF(OR(E34="N/A",F34="N/A"),1,0)</f>
        <v>0</v>
      </c>
    </row>
    <row r="35" spans="1:9" ht="25.5">
      <c r="A35" s="3">
        <v>23</v>
      </c>
      <c r="B35" s="1" t="s">
        <v>201</v>
      </c>
      <c r="E35" s="3" t="s">
        <v>325</v>
      </c>
      <c r="F35" s="3" t="s">
        <v>325</v>
      </c>
      <c r="G35">
        <f t="shared" si="2"/>
        <v>1</v>
      </c>
      <c r="I35" s="17">
        <f>IF(OR(E35="N/A",F35="N/A"),1,0)</f>
        <v>0</v>
      </c>
    </row>
    <row r="36" spans="1:9" ht="25.5">
      <c r="A36" s="3">
        <v>24</v>
      </c>
      <c r="B36" s="1" t="s">
        <v>202</v>
      </c>
      <c r="E36" s="3" t="s">
        <v>326</v>
      </c>
      <c r="F36" s="3" t="s">
        <v>326</v>
      </c>
      <c r="G36">
        <f t="shared" si="2"/>
        <v>1</v>
      </c>
      <c r="I36" s="17">
        <f>IF(OR(E36="N/A",F36="N/A"),1,0)</f>
        <v>0</v>
      </c>
    </row>
    <row r="37" ht="12.75">
      <c r="I37" s="17">
        <f>IF(OR(E37="N/A",F37="N/A"),1,0)</f>
        <v>0</v>
      </c>
    </row>
    <row r="38" ht="12.75">
      <c r="B38" s="2" t="s">
        <v>203</v>
      </c>
    </row>
    <row r="39" spans="1:2" ht="25.5">
      <c r="A39" s="3">
        <v>1</v>
      </c>
      <c r="B39" s="1" t="s">
        <v>204</v>
      </c>
    </row>
    <row r="40" spans="1:9" ht="12.75">
      <c r="A40" s="3" t="s">
        <v>85</v>
      </c>
      <c r="B40" s="1" t="s">
        <v>341</v>
      </c>
      <c r="E40" s="3" t="s">
        <v>325</v>
      </c>
      <c r="F40" s="3" t="s">
        <v>325</v>
      </c>
      <c r="G40">
        <f>IF(F40=E40,1,0)</f>
        <v>1</v>
      </c>
      <c r="I40" s="17">
        <f>IF(OR(E40="N/A",F40="N/A"),1,0)</f>
        <v>0</v>
      </c>
    </row>
    <row r="41" spans="1:9" ht="12.75">
      <c r="A41" s="3" t="s">
        <v>86</v>
      </c>
      <c r="B41" s="1" t="s">
        <v>300</v>
      </c>
      <c r="E41" s="3" t="s">
        <v>325</v>
      </c>
      <c r="F41" s="3" t="s">
        <v>325</v>
      </c>
      <c r="G41">
        <f>IF(F41=E41,1,0)</f>
        <v>1</v>
      </c>
      <c r="I41" s="17">
        <f>IF(OR(E41="N/A",F41="N/A"),1,0)</f>
        <v>0</v>
      </c>
    </row>
    <row r="42" spans="1:9" ht="12.75">
      <c r="A42" s="3" t="s">
        <v>87</v>
      </c>
      <c r="B42" s="1" t="s">
        <v>301</v>
      </c>
      <c r="E42" s="3" t="s">
        <v>325</v>
      </c>
      <c r="F42" s="3" t="s">
        <v>325</v>
      </c>
      <c r="G42">
        <f>IF(F42=E42,1,0)</f>
        <v>1</v>
      </c>
      <c r="I42" s="17">
        <f>IF(OR(E42="N/A",F42="N/A"),1,0)</f>
        <v>0</v>
      </c>
    </row>
    <row r="44" spans="1:2" ht="12.75">
      <c r="A44" s="3">
        <v>2</v>
      </c>
      <c r="B44" s="1" t="s">
        <v>205</v>
      </c>
    </row>
    <row r="45" spans="1:9" ht="12.75">
      <c r="A45" s="3" t="s">
        <v>85</v>
      </c>
      <c r="B45" s="1" t="s">
        <v>302</v>
      </c>
      <c r="E45" s="3" t="s">
        <v>325</v>
      </c>
      <c r="F45" s="3" t="s">
        <v>325</v>
      </c>
      <c r="G45">
        <f>IF(F45=E45,1,0)</f>
        <v>1</v>
      </c>
      <c r="I45" s="17">
        <f>IF(OR(E45="N/A",F45="N/A"),1,0)</f>
        <v>0</v>
      </c>
    </row>
    <row r="46" spans="1:9" ht="12.75">
      <c r="A46" s="3" t="s">
        <v>86</v>
      </c>
      <c r="B46" s="1" t="s">
        <v>303</v>
      </c>
      <c r="E46" s="3" t="s">
        <v>325</v>
      </c>
      <c r="F46" s="3" t="s">
        <v>325</v>
      </c>
      <c r="G46">
        <f>IF(F46=E46,1,0)</f>
        <v>1</v>
      </c>
      <c r="I46" s="17">
        <f>IF(OR(E46="N/A",F46="N/A"),1,0)</f>
        <v>0</v>
      </c>
    </row>
    <row r="47" spans="1:9" ht="12.75">
      <c r="A47" s="3" t="s">
        <v>87</v>
      </c>
      <c r="B47" s="1" t="s">
        <v>304</v>
      </c>
      <c r="E47" s="3" t="s">
        <v>325</v>
      </c>
      <c r="F47" s="3" t="s">
        <v>325</v>
      </c>
      <c r="G47">
        <f>IF(F47=E47,1,0)</f>
        <v>1</v>
      </c>
      <c r="I47" s="17">
        <f>IF(OR(E47="N/A",F47="N/A"),1,0)</f>
        <v>0</v>
      </c>
    </row>
    <row r="48" spans="1:9" ht="25.5">
      <c r="A48" s="3" t="s">
        <v>88</v>
      </c>
      <c r="B48" s="1" t="s">
        <v>305</v>
      </c>
      <c r="E48" s="3" t="s">
        <v>325</v>
      </c>
      <c r="F48" s="3" t="s">
        <v>325</v>
      </c>
      <c r="G48">
        <f>IF(F48=E48,1,0)</f>
        <v>1</v>
      </c>
      <c r="I48" s="17">
        <f>IF(OR(E48="N/A",F48="N/A"),1,0)</f>
        <v>0</v>
      </c>
    </row>
    <row r="50" spans="1:9" ht="25.5">
      <c r="A50" s="3">
        <v>3</v>
      </c>
      <c r="B50" s="1" t="s">
        <v>342</v>
      </c>
      <c r="E50" s="3" t="s">
        <v>325</v>
      </c>
      <c r="F50" s="3" t="s">
        <v>325</v>
      </c>
      <c r="G50">
        <f>IF(F50=E50,1,0)</f>
        <v>1</v>
      </c>
      <c r="I50" s="17">
        <f>IF(OR(E50="N/A",F50="N/A"),1,0)</f>
        <v>0</v>
      </c>
    </row>
    <row r="51" spans="1:9" ht="25.5">
      <c r="A51" s="3">
        <v>4</v>
      </c>
      <c r="B51" s="1" t="s">
        <v>206</v>
      </c>
      <c r="E51" s="3" t="s">
        <v>325</v>
      </c>
      <c r="F51" s="3" t="s">
        <v>325</v>
      </c>
      <c r="G51">
        <f>IF(F51=E51,1,0)</f>
        <v>1</v>
      </c>
      <c r="I51" s="17">
        <f>IF(OR(E51="N/A",F51="N/A"),1,0)</f>
        <v>0</v>
      </c>
    </row>
    <row r="55" spans="7:8" ht="12.75">
      <c r="G55">
        <f>SUM(G5:G36)</f>
        <v>24</v>
      </c>
      <c r="H55" s="14" t="s">
        <v>366</v>
      </c>
    </row>
    <row r="56" spans="7:8" ht="12.75">
      <c r="G56">
        <f>COUNTIF(G5:G36,0)</f>
        <v>0</v>
      </c>
      <c r="H56" s="14" t="s">
        <v>366</v>
      </c>
    </row>
    <row r="57" spans="7:9" ht="12.75">
      <c r="G57">
        <f>COUNTIF(G5:G36,1)</f>
        <v>24</v>
      </c>
      <c r="H57" s="14" t="s">
        <v>366</v>
      </c>
      <c r="I57">
        <f>COUNTIF(I5:I36,1)</f>
        <v>0</v>
      </c>
    </row>
    <row r="58" spans="7:8" ht="12.75">
      <c r="G58">
        <f>SUM(G40:G51)</f>
        <v>9</v>
      </c>
      <c r="H58" s="14" t="s">
        <v>373</v>
      </c>
    </row>
    <row r="59" spans="7:8" ht="12.75">
      <c r="G59">
        <f>COUNTIF(G40:G51,0)</f>
        <v>0</v>
      </c>
      <c r="H59" s="14" t="s">
        <v>373</v>
      </c>
    </row>
    <row r="60" spans="7:9" ht="12.75">
      <c r="G60">
        <f>COUNTIF(G40:G51,1)</f>
        <v>9</v>
      </c>
      <c r="H60" s="14" t="s">
        <v>373</v>
      </c>
      <c r="I60">
        <f>COUNTIF(I40:I51,1)</f>
        <v>0</v>
      </c>
    </row>
  </sheetData>
  <conditionalFormatting sqref="H5:H17 H26:H36 H40:H42 H45:H48 H50:H51">
    <cfRule type="expression" priority="1" dxfId="2" stopIfTrue="1">
      <formula>F5="N/A"</formula>
    </cfRule>
    <cfRule type="expression" priority="2" dxfId="1" stopIfTrue="1">
      <formula>G5=1</formula>
    </cfRule>
    <cfRule type="expression" priority="3" dxfId="0" stopIfTrue="1">
      <formula>G5=0</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9"/>
  <sheetViews>
    <sheetView workbookViewId="0" topLeftCell="A1">
      <pane xSplit="7770" topLeftCell="C1" activePane="topRight" state="split"/>
      <selection pane="topLeft" activeCell="B19" sqref="B19"/>
      <selection pane="topRight" activeCell="E3" sqref="E3:E25"/>
    </sheetView>
  </sheetViews>
  <sheetFormatPr defaultColWidth="9.140625" defaultRowHeight="12.75"/>
  <cols>
    <col min="1" max="1" width="9.140625" style="3" customWidth="1"/>
    <col min="2" max="2" width="61.7109375" style="1" customWidth="1"/>
    <col min="4" max="4" width="9.140625" style="3" customWidth="1"/>
    <col min="5" max="5" width="12.8515625" style="3" customWidth="1"/>
    <col min="6" max="6" width="9.140625" style="0" hidden="1" customWidth="1"/>
    <col min="8" max="8" width="9.140625" style="0" hidden="1" customWidth="1"/>
  </cols>
  <sheetData>
    <row r="1" ht="18.75">
      <c r="B1" s="7" t="s">
        <v>332</v>
      </c>
    </row>
    <row r="2" spans="4:8" ht="12.75">
      <c r="D2" s="8" t="s">
        <v>328</v>
      </c>
      <c r="E2" s="8" t="s">
        <v>324</v>
      </c>
      <c r="F2" s="12" t="s">
        <v>360</v>
      </c>
      <c r="G2" s="12" t="s">
        <v>361</v>
      </c>
      <c r="H2" s="12" t="s">
        <v>327</v>
      </c>
    </row>
    <row r="3" spans="1:8" ht="12.75">
      <c r="A3" s="3">
        <v>1</v>
      </c>
      <c r="B3" s="1" t="s">
        <v>207</v>
      </c>
      <c r="D3" s="3" t="s">
        <v>325</v>
      </c>
      <c r="E3" s="3" t="s">
        <v>325</v>
      </c>
      <c r="F3">
        <f aca="true" t="shared" si="0" ref="F3:F8">IF(E3=D3,1,0)</f>
        <v>1</v>
      </c>
      <c r="H3" s="17">
        <f aca="true" t="shared" si="1" ref="H3:H8">IF(OR(D3="N/A",E3="N/A"),1,0)</f>
        <v>0</v>
      </c>
    </row>
    <row r="4" spans="1:8" ht="12.75">
      <c r="A4" s="3">
        <v>2</v>
      </c>
      <c r="B4" s="1" t="s">
        <v>208</v>
      </c>
      <c r="D4" s="3" t="s">
        <v>325</v>
      </c>
      <c r="E4" s="3" t="s">
        <v>325</v>
      </c>
      <c r="F4">
        <f t="shared" si="0"/>
        <v>1</v>
      </c>
      <c r="H4" s="17">
        <f t="shared" si="1"/>
        <v>0</v>
      </c>
    </row>
    <row r="5" spans="1:8" ht="25.5">
      <c r="A5" s="3">
        <v>3</v>
      </c>
      <c r="B5" s="1" t="s">
        <v>209</v>
      </c>
      <c r="D5" s="3" t="s">
        <v>325</v>
      </c>
      <c r="E5" s="3" t="s">
        <v>325</v>
      </c>
      <c r="F5">
        <f t="shared" si="0"/>
        <v>1</v>
      </c>
      <c r="H5" s="17">
        <f t="shared" si="1"/>
        <v>0</v>
      </c>
    </row>
    <row r="6" spans="1:8" ht="25.5">
      <c r="A6" s="3">
        <v>4</v>
      </c>
      <c r="B6" s="1" t="s">
        <v>210</v>
      </c>
      <c r="D6" s="3" t="s">
        <v>325</v>
      </c>
      <c r="E6" s="3" t="s">
        <v>325</v>
      </c>
      <c r="F6">
        <f t="shared" si="0"/>
        <v>1</v>
      </c>
      <c r="H6" s="17">
        <f t="shared" si="1"/>
        <v>0</v>
      </c>
    </row>
    <row r="7" spans="1:8" ht="25.5">
      <c r="A7" s="3">
        <v>5</v>
      </c>
      <c r="B7" s="1" t="s">
        <v>211</v>
      </c>
      <c r="D7" s="3" t="s">
        <v>325</v>
      </c>
      <c r="E7" s="3" t="s">
        <v>325</v>
      </c>
      <c r="F7">
        <f t="shared" si="0"/>
        <v>1</v>
      </c>
      <c r="H7" s="17">
        <f t="shared" si="1"/>
        <v>0</v>
      </c>
    </row>
    <row r="8" spans="1:8" ht="25.5">
      <c r="A8" s="3">
        <v>6</v>
      </c>
      <c r="B8" s="1" t="s">
        <v>212</v>
      </c>
      <c r="D8" s="3" t="s">
        <v>325</v>
      </c>
      <c r="E8" s="3" t="s">
        <v>325</v>
      </c>
      <c r="F8">
        <f t="shared" si="0"/>
        <v>1</v>
      </c>
      <c r="H8" s="17">
        <f t="shared" si="1"/>
        <v>0</v>
      </c>
    </row>
    <row r="9" spans="1:2" ht="12.75">
      <c r="A9" s="3" t="s">
        <v>85</v>
      </c>
      <c r="B9" s="2" t="s">
        <v>306</v>
      </c>
    </row>
    <row r="10" spans="1:2" ht="12.75">
      <c r="A10" s="3" t="s">
        <v>86</v>
      </c>
      <c r="B10" s="1" t="s">
        <v>307</v>
      </c>
    </row>
    <row r="11" spans="1:2" ht="12.75">
      <c r="A11" s="3" t="s">
        <v>87</v>
      </c>
      <c r="B11" s="1" t="s">
        <v>308</v>
      </c>
    </row>
    <row r="12" spans="1:2" ht="12.75">
      <c r="A12" s="3" t="s">
        <v>88</v>
      </c>
      <c r="B12" s="2" t="s">
        <v>309</v>
      </c>
    </row>
    <row r="13" spans="1:2" ht="25.5">
      <c r="A13" s="3" t="s">
        <v>89</v>
      </c>
      <c r="B13" s="2" t="s">
        <v>310</v>
      </c>
    </row>
    <row r="14" spans="1:2" ht="12.75">
      <c r="A14" s="3" t="s">
        <v>90</v>
      </c>
      <c r="B14" s="1" t="s">
        <v>311</v>
      </c>
    </row>
    <row r="15" spans="1:2" ht="12.75">
      <c r="A15" s="3" t="s">
        <v>276</v>
      </c>
      <c r="B15" s="1" t="s">
        <v>312</v>
      </c>
    </row>
    <row r="16" spans="1:2" ht="25.5">
      <c r="A16" s="3" t="s">
        <v>277</v>
      </c>
      <c r="B16" s="2" t="s">
        <v>313</v>
      </c>
    </row>
    <row r="17" spans="1:2" ht="12.75">
      <c r="A17" s="3" t="s">
        <v>40</v>
      </c>
      <c r="B17" s="2" t="s">
        <v>314</v>
      </c>
    </row>
    <row r="18" spans="1:2" ht="12.75">
      <c r="A18" s="3" t="s">
        <v>41</v>
      </c>
      <c r="B18" s="2" t="s">
        <v>315</v>
      </c>
    </row>
    <row r="19" spans="1:2" ht="12.75">
      <c r="A19" s="3" t="s">
        <v>42</v>
      </c>
      <c r="B19" s="1" t="s">
        <v>316</v>
      </c>
    </row>
    <row r="20" spans="1:2" ht="12.75">
      <c r="A20" s="3" t="s">
        <v>320</v>
      </c>
      <c r="B20" s="1" t="s">
        <v>317</v>
      </c>
    </row>
    <row r="21" spans="1:2" ht="25.5">
      <c r="A21" s="3" t="s">
        <v>321</v>
      </c>
      <c r="B21" s="1" t="s">
        <v>318</v>
      </c>
    </row>
    <row r="22" spans="1:2" ht="25.5">
      <c r="A22" s="3" t="s">
        <v>322</v>
      </c>
      <c r="B22" s="1" t="s">
        <v>319</v>
      </c>
    </row>
    <row r="24" spans="1:8" ht="12.75">
      <c r="A24" s="3">
        <v>7</v>
      </c>
      <c r="B24" s="1" t="s">
        <v>213</v>
      </c>
      <c r="D24" s="3" t="s">
        <v>326</v>
      </c>
      <c r="E24" s="3" t="s">
        <v>326</v>
      </c>
      <c r="F24">
        <f>IF(E24=D24,1,0)</f>
        <v>1</v>
      </c>
      <c r="H24" s="17">
        <f>IF(OR(D24="N/A",E24="N/A"),1,0)</f>
        <v>0</v>
      </c>
    </row>
    <row r="25" spans="1:8" ht="25.5">
      <c r="A25" s="3">
        <v>8</v>
      </c>
      <c r="B25" s="1" t="s">
        <v>214</v>
      </c>
      <c r="D25" s="3" t="s">
        <v>325</v>
      </c>
      <c r="E25" s="3" t="s">
        <v>325</v>
      </c>
      <c r="F25">
        <f>IF(E25=D25,1,0)</f>
        <v>1</v>
      </c>
      <c r="H25" s="17">
        <f>IF(OR(D25="N/A",E25="N/A"),1,0)</f>
        <v>0</v>
      </c>
    </row>
    <row r="27" ht="12.75">
      <c r="F27">
        <f>SUM(F3:F25)</f>
        <v>8</v>
      </c>
    </row>
    <row r="28" ht="12.75">
      <c r="F28">
        <f>COUNTIF(F3:F25,0)</f>
        <v>0</v>
      </c>
    </row>
    <row r="29" spans="6:8" ht="12.75">
      <c r="F29">
        <f>COUNTIF(F3:F25,1)</f>
        <v>8</v>
      </c>
      <c r="H29">
        <f>COUNTIF(H3:H25,1)</f>
        <v>0</v>
      </c>
    </row>
  </sheetData>
  <conditionalFormatting sqref="G3:G8 G24:G25">
    <cfRule type="expression" priority="1" dxfId="2" stopIfTrue="1">
      <formula>E3="N/A"</formula>
    </cfRule>
    <cfRule type="expression" priority="2" dxfId="1" stopIfTrue="1">
      <formula>F3=1</formula>
    </cfRule>
    <cfRule type="expression" priority="3" dxfId="0" stopIfTrue="1">
      <formula>F3=0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83"/>
  <sheetViews>
    <sheetView workbookViewId="0" topLeftCell="B14">
      <pane xSplit="8490" topLeftCell="A2" activePane="topLeft" state="split"/>
      <selection pane="topLeft" activeCell="B27" sqref="B27"/>
      <selection pane="topRight" activeCell="E4" sqref="E4"/>
    </sheetView>
  </sheetViews>
  <sheetFormatPr defaultColWidth="9.140625" defaultRowHeight="12.75"/>
  <cols>
    <col min="1" max="1" width="9.140625" style="3" customWidth="1"/>
    <col min="2" max="2" width="77.140625" style="1" customWidth="1"/>
    <col min="4" max="5" width="9.140625" style="3" customWidth="1"/>
    <col min="6" max="6" width="9.140625" style="0" hidden="1" customWidth="1"/>
    <col min="8" max="8" width="9.140625" style="0" hidden="1" customWidth="1"/>
  </cols>
  <sheetData>
    <row r="1" ht="18.75">
      <c r="B1" s="7" t="s">
        <v>323</v>
      </c>
    </row>
    <row r="3" spans="2:8" ht="12.75">
      <c r="B3" s="2" t="s">
        <v>215</v>
      </c>
      <c r="D3" s="8" t="s">
        <v>328</v>
      </c>
      <c r="E3" s="8" t="s">
        <v>324</v>
      </c>
      <c r="F3" s="12" t="s">
        <v>360</v>
      </c>
      <c r="G3" s="12" t="s">
        <v>361</v>
      </c>
      <c r="H3" s="12" t="s">
        <v>327</v>
      </c>
    </row>
    <row r="4" spans="1:8" ht="25.5">
      <c r="A4" s="3">
        <v>1</v>
      </c>
      <c r="B4" s="1" t="s">
        <v>216</v>
      </c>
      <c r="D4" s="3" t="s">
        <v>325</v>
      </c>
      <c r="E4" s="3" t="s">
        <v>325</v>
      </c>
      <c r="F4">
        <f>IF(E4=D4,1,0)</f>
        <v>1</v>
      </c>
      <c r="H4" s="17">
        <f aca="true" t="shared" si="0" ref="H4:H67">IF(OR(D4="N/A",E4="N/A"),1,0)</f>
        <v>0</v>
      </c>
    </row>
    <row r="5" spans="1:8" ht="51">
      <c r="A5" s="3">
        <v>2</v>
      </c>
      <c r="B5" s="1" t="s">
        <v>217</v>
      </c>
      <c r="D5" s="3" t="s">
        <v>325</v>
      </c>
      <c r="E5" s="3" t="s">
        <v>325</v>
      </c>
      <c r="F5">
        <f aca="true" t="shared" si="1" ref="F5:F19">IF(E5=D5,1,0)</f>
        <v>1</v>
      </c>
      <c r="H5" s="17">
        <f t="shared" si="0"/>
        <v>0</v>
      </c>
    </row>
    <row r="6" spans="1:8" ht="25.5">
      <c r="A6" s="3">
        <v>3</v>
      </c>
      <c r="B6" s="1" t="s">
        <v>218</v>
      </c>
      <c r="D6" s="3" t="s">
        <v>325</v>
      </c>
      <c r="E6" s="3" t="s">
        <v>325</v>
      </c>
      <c r="F6">
        <f t="shared" si="1"/>
        <v>1</v>
      </c>
      <c r="H6" s="17">
        <f t="shared" si="0"/>
        <v>0</v>
      </c>
    </row>
    <row r="7" spans="1:8" ht="12.75">
      <c r="A7" s="3">
        <v>4</v>
      </c>
      <c r="B7" s="1" t="s">
        <v>219</v>
      </c>
      <c r="D7" s="3" t="s">
        <v>325</v>
      </c>
      <c r="E7" s="3" t="s">
        <v>325</v>
      </c>
      <c r="F7">
        <f t="shared" si="1"/>
        <v>1</v>
      </c>
      <c r="H7" s="17">
        <f t="shared" si="0"/>
        <v>0</v>
      </c>
    </row>
    <row r="8" spans="1:8" ht="25.5">
      <c r="A8" s="3">
        <v>5</v>
      </c>
      <c r="B8" s="1" t="s">
        <v>220</v>
      </c>
      <c r="D8" s="3" t="s">
        <v>325</v>
      </c>
      <c r="E8" s="3" t="s">
        <v>325</v>
      </c>
      <c r="F8">
        <f t="shared" si="1"/>
        <v>1</v>
      </c>
      <c r="H8" s="17">
        <f t="shared" si="0"/>
        <v>0</v>
      </c>
    </row>
    <row r="9" spans="1:8" ht="38.25">
      <c r="A9" s="3">
        <v>6</v>
      </c>
      <c r="B9" s="1" t="s">
        <v>221</v>
      </c>
      <c r="D9" s="3" t="s">
        <v>325</v>
      </c>
      <c r="E9" s="3" t="s">
        <v>325</v>
      </c>
      <c r="F9" s="17">
        <f t="shared" si="1"/>
        <v>1</v>
      </c>
      <c r="H9" s="17">
        <f t="shared" si="0"/>
        <v>0</v>
      </c>
    </row>
    <row r="10" spans="1:8" ht="25.5">
      <c r="A10" s="3">
        <v>7</v>
      </c>
      <c r="B10" s="1" t="s">
        <v>222</v>
      </c>
      <c r="D10" s="3" t="s">
        <v>325</v>
      </c>
      <c r="E10" s="3" t="s">
        <v>325</v>
      </c>
      <c r="F10">
        <f t="shared" si="1"/>
        <v>1</v>
      </c>
      <c r="H10" s="17">
        <f t="shared" si="0"/>
        <v>0</v>
      </c>
    </row>
    <row r="11" spans="1:8" ht="38.25">
      <c r="A11" s="3">
        <v>8</v>
      </c>
      <c r="B11" s="1" t="s">
        <v>223</v>
      </c>
      <c r="D11" s="3" t="s">
        <v>326</v>
      </c>
      <c r="E11" s="3" t="s">
        <v>326</v>
      </c>
      <c r="F11" s="17">
        <f t="shared" si="1"/>
        <v>1</v>
      </c>
      <c r="H11" s="17">
        <f t="shared" si="0"/>
        <v>0</v>
      </c>
    </row>
    <row r="12" spans="1:8" ht="12.75">
      <c r="A12" s="3">
        <v>9</v>
      </c>
      <c r="B12" s="1" t="s">
        <v>224</v>
      </c>
      <c r="D12" s="3" t="s">
        <v>327</v>
      </c>
      <c r="E12" s="3" t="s">
        <v>327</v>
      </c>
      <c r="F12">
        <f t="shared" si="1"/>
        <v>1</v>
      </c>
      <c r="G12" s="15"/>
      <c r="H12" s="17">
        <f t="shared" si="0"/>
        <v>1</v>
      </c>
    </row>
    <row r="13" spans="1:8" ht="25.5">
      <c r="A13" s="3">
        <v>10</v>
      </c>
      <c r="B13" s="1" t="s">
        <v>225</v>
      </c>
      <c r="D13" s="3" t="s">
        <v>325</v>
      </c>
      <c r="E13" s="3" t="s">
        <v>325</v>
      </c>
      <c r="F13">
        <f t="shared" si="1"/>
        <v>1</v>
      </c>
      <c r="H13" s="17">
        <f t="shared" si="0"/>
        <v>0</v>
      </c>
    </row>
    <row r="14" spans="1:8" ht="12.75">
      <c r="A14" s="3">
        <v>11</v>
      </c>
      <c r="B14" s="1" t="s">
        <v>226</v>
      </c>
      <c r="G14" s="19"/>
      <c r="H14" s="17"/>
    </row>
    <row r="15" spans="1:8" ht="12.75">
      <c r="A15" s="3" t="s">
        <v>85</v>
      </c>
      <c r="B15" s="1" t="s">
        <v>227</v>
      </c>
      <c r="D15" s="3" t="s">
        <v>325</v>
      </c>
      <c r="E15" s="3" t="s">
        <v>325</v>
      </c>
      <c r="F15">
        <f t="shared" si="1"/>
        <v>1</v>
      </c>
      <c r="H15" s="17">
        <f t="shared" si="0"/>
        <v>0</v>
      </c>
    </row>
    <row r="16" spans="1:8" ht="12.75">
      <c r="A16" s="3" t="s">
        <v>86</v>
      </c>
      <c r="B16" s="1" t="s">
        <v>228</v>
      </c>
      <c r="D16" s="3" t="s">
        <v>325</v>
      </c>
      <c r="E16" s="3" t="s">
        <v>325</v>
      </c>
      <c r="F16">
        <f t="shared" si="1"/>
        <v>1</v>
      </c>
      <c r="H16" s="17">
        <f t="shared" si="0"/>
        <v>0</v>
      </c>
    </row>
    <row r="17" spans="1:8" ht="25.5">
      <c r="A17" s="3" t="s">
        <v>87</v>
      </c>
      <c r="B17" s="1" t="s">
        <v>343</v>
      </c>
      <c r="D17" s="3" t="s">
        <v>325</v>
      </c>
      <c r="E17" s="3" t="s">
        <v>325</v>
      </c>
      <c r="F17">
        <f t="shared" si="1"/>
        <v>1</v>
      </c>
      <c r="H17" s="17">
        <f t="shared" si="0"/>
        <v>0</v>
      </c>
    </row>
    <row r="18" spans="1:8" ht="38.25">
      <c r="A18" s="3">
        <v>14</v>
      </c>
      <c r="B18" s="1" t="s">
        <v>229</v>
      </c>
      <c r="D18" s="3" t="s">
        <v>325</v>
      </c>
      <c r="E18" s="3" t="s">
        <v>325</v>
      </c>
      <c r="F18">
        <f t="shared" si="1"/>
        <v>1</v>
      </c>
      <c r="H18" s="17">
        <f t="shared" si="0"/>
        <v>0</v>
      </c>
    </row>
    <row r="19" spans="1:8" ht="25.5">
      <c r="A19" s="3">
        <v>15</v>
      </c>
      <c r="B19" s="1" t="s">
        <v>230</v>
      </c>
      <c r="D19" s="3" t="s">
        <v>325</v>
      </c>
      <c r="E19" s="3" t="s">
        <v>325</v>
      </c>
      <c r="F19">
        <f t="shared" si="1"/>
        <v>1</v>
      </c>
      <c r="H19" s="17">
        <f t="shared" si="0"/>
        <v>0</v>
      </c>
    </row>
    <row r="20" ht="12.75">
      <c r="H20" s="17"/>
    </row>
    <row r="21" ht="12.75">
      <c r="H21" s="17"/>
    </row>
    <row r="22" spans="2:8" ht="12.75">
      <c r="B22" s="2" t="s">
        <v>231</v>
      </c>
      <c r="H22" s="17"/>
    </row>
    <row r="23" spans="1:8" ht="12.75">
      <c r="A23" s="3">
        <v>1</v>
      </c>
      <c r="B23" s="1" t="s">
        <v>232</v>
      </c>
      <c r="D23" s="3" t="s">
        <v>325</v>
      </c>
      <c r="E23" s="3" t="s">
        <v>325</v>
      </c>
      <c r="F23">
        <f aca="true" t="shared" si="2" ref="F23:F30">IF(E23=D23,1,0)</f>
        <v>1</v>
      </c>
      <c r="H23" s="17">
        <f t="shared" si="0"/>
        <v>0</v>
      </c>
    </row>
    <row r="24" spans="1:8" ht="12.75">
      <c r="A24" s="3">
        <v>2</v>
      </c>
      <c r="B24" s="1" t="s">
        <v>233</v>
      </c>
      <c r="D24" s="3" t="s">
        <v>325</v>
      </c>
      <c r="E24" s="3" t="s">
        <v>325</v>
      </c>
      <c r="F24">
        <f t="shared" si="2"/>
        <v>1</v>
      </c>
      <c r="H24" s="17">
        <f t="shared" si="0"/>
        <v>0</v>
      </c>
    </row>
    <row r="25" spans="1:8" ht="12.75">
      <c r="A25" s="3">
        <v>3</v>
      </c>
      <c r="B25" s="1" t="s">
        <v>234</v>
      </c>
      <c r="D25" s="3" t="s">
        <v>325</v>
      </c>
      <c r="E25" s="3" t="s">
        <v>325</v>
      </c>
      <c r="F25">
        <f t="shared" si="2"/>
        <v>1</v>
      </c>
      <c r="H25" s="17">
        <f t="shared" si="0"/>
        <v>0</v>
      </c>
    </row>
    <row r="26" spans="1:8" ht="25.5">
      <c r="A26" s="3">
        <v>4</v>
      </c>
      <c r="B26" s="1" t="s">
        <v>382</v>
      </c>
      <c r="D26" s="3" t="s">
        <v>325</v>
      </c>
      <c r="E26" s="3" t="s">
        <v>325</v>
      </c>
      <c r="F26">
        <f t="shared" si="2"/>
        <v>1</v>
      </c>
      <c r="H26" s="17">
        <f t="shared" si="0"/>
        <v>0</v>
      </c>
    </row>
    <row r="27" spans="1:8" ht="12.75">
      <c r="A27" s="3">
        <v>5</v>
      </c>
      <c r="B27" s="1" t="s">
        <v>383</v>
      </c>
      <c r="D27" s="3" t="s">
        <v>326</v>
      </c>
      <c r="E27" s="3" t="s">
        <v>326</v>
      </c>
      <c r="F27">
        <f t="shared" si="2"/>
        <v>1</v>
      </c>
      <c r="H27" s="17">
        <f t="shared" si="0"/>
        <v>0</v>
      </c>
    </row>
    <row r="28" spans="1:8" ht="12.75">
      <c r="A28" s="3">
        <v>6</v>
      </c>
      <c r="B28" s="1" t="s">
        <v>235</v>
      </c>
      <c r="D28" s="3" t="s">
        <v>327</v>
      </c>
      <c r="E28" s="3" t="s">
        <v>327</v>
      </c>
      <c r="F28">
        <f t="shared" si="2"/>
        <v>1</v>
      </c>
      <c r="H28" s="17">
        <f t="shared" si="0"/>
        <v>1</v>
      </c>
    </row>
    <row r="29" spans="1:8" ht="25.5">
      <c r="A29" s="3">
        <v>7</v>
      </c>
      <c r="B29" s="1" t="s">
        <v>236</v>
      </c>
      <c r="D29" s="3" t="s">
        <v>327</v>
      </c>
      <c r="E29" s="3" t="s">
        <v>327</v>
      </c>
      <c r="F29">
        <f t="shared" si="2"/>
        <v>1</v>
      </c>
      <c r="H29" s="17">
        <f t="shared" si="0"/>
        <v>1</v>
      </c>
    </row>
    <row r="30" spans="1:8" ht="25.5">
      <c r="A30" s="3">
        <v>8</v>
      </c>
      <c r="B30" s="1" t="s">
        <v>237</v>
      </c>
      <c r="D30" s="3" t="s">
        <v>325</v>
      </c>
      <c r="E30" s="3" t="s">
        <v>325</v>
      </c>
      <c r="F30">
        <f t="shared" si="2"/>
        <v>1</v>
      </c>
      <c r="H30" s="17">
        <f t="shared" si="0"/>
        <v>0</v>
      </c>
    </row>
    <row r="31" ht="12.75">
      <c r="H31" s="17"/>
    </row>
    <row r="32" ht="12.75">
      <c r="H32" s="17"/>
    </row>
    <row r="33" spans="2:8" ht="12.75">
      <c r="B33" s="2" t="s">
        <v>238</v>
      </c>
      <c r="H33" s="17"/>
    </row>
    <row r="34" spans="1:8" ht="25.5">
      <c r="A34" s="3">
        <v>1</v>
      </c>
      <c r="B34" s="1" t="s">
        <v>239</v>
      </c>
      <c r="H34" s="17"/>
    </row>
    <row r="35" spans="1:8" ht="12.75">
      <c r="A35" s="3" t="s">
        <v>85</v>
      </c>
      <c r="B35" s="1" t="s">
        <v>240</v>
      </c>
      <c r="D35" s="3" t="s">
        <v>325</v>
      </c>
      <c r="E35" s="3" t="s">
        <v>325</v>
      </c>
      <c r="F35">
        <f aca="true" t="shared" si="3" ref="F35:F40">IF(E35=D35,1,0)</f>
        <v>1</v>
      </c>
      <c r="H35" s="17">
        <f t="shared" si="0"/>
        <v>0</v>
      </c>
    </row>
    <row r="36" spans="1:8" ht="12.75">
      <c r="A36" s="3" t="s">
        <v>86</v>
      </c>
      <c r="B36" s="1" t="s">
        <v>241</v>
      </c>
      <c r="D36" s="3" t="s">
        <v>325</v>
      </c>
      <c r="E36" s="3" t="s">
        <v>325</v>
      </c>
      <c r="F36">
        <f t="shared" si="3"/>
        <v>1</v>
      </c>
      <c r="H36" s="17">
        <f t="shared" si="0"/>
        <v>0</v>
      </c>
    </row>
    <row r="37" spans="1:8" ht="12.75">
      <c r="A37" s="3" t="s">
        <v>87</v>
      </c>
      <c r="B37" s="1" t="s">
        <v>242</v>
      </c>
      <c r="D37" s="3" t="s">
        <v>325</v>
      </c>
      <c r="E37" s="3" t="s">
        <v>325</v>
      </c>
      <c r="F37">
        <f t="shared" si="3"/>
        <v>1</v>
      </c>
      <c r="H37" s="17">
        <f t="shared" si="0"/>
        <v>0</v>
      </c>
    </row>
    <row r="38" spans="1:8" ht="12.75">
      <c r="A38" s="3" t="s">
        <v>88</v>
      </c>
      <c r="B38" s="1" t="s">
        <v>243</v>
      </c>
      <c r="D38" s="3" t="s">
        <v>325</v>
      </c>
      <c r="E38" s="3" t="s">
        <v>325</v>
      </c>
      <c r="F38">
        <f t="shared" si="3"/>
        <v>1</v>
      </c>
      <c r="H38" s="17">
        <f t="shared" si="0"/>
        <v>0</v>
      </c>
    </row>
    <row r="39" spans="1:8" ht="12.75">
      <c r="A39" s="3" t="s">
        <v>89</v>
      </c>
      <c r="B39" s="1" t="s">
        <v>244</v>
      </c>
      <c r="D39" s="3" t="s">
        <v>325</v>
      </c>
      <c r="E39" s="3" t="s">
        <v>325</v>
      </c>
      <c r="F39">
        <f t="shared" si="3"/>
        <v>1</v>
      </c>
      <c r="H39" s="17">
        <f t="shared" si="0"/>
        <v>0</v>
      </c>
    </row>
    <row r="40" spans="1:8" ht="25.5">
      <c r="A40" s="3">
        <v>2</v>
      </c>
      <c r="B40" s="1" t="s">
        <v>353</v>
      </c>
      <c r="D40" s="3" t="s">
        <v>325</v>
      </c>
      <c r="E40" s="3" t="s">
        <v>325</v>
      </c>
      <c r="F40">
        <f t="shared" si="3"/>
        <v>1</v>
      </c>
      <c r="H40" s="17">
        <f t="shared" si="0"/>
        <v>0</v>
      </c>
    </row>
    <row r="41" ht="12.75">
      <c r="H41" s="17"/>
    </row>
    <row r="42" spans="2:8" ht="12.75">
      <c r="B42" s="2" t="s">
        <v>245</v>
      </c>
      <c r="H42" s="17"/>
    </row>
    <row r="43" spans="1:8" ht="25.5">
      <c r="A43" s="3">
        <v>1</v>
      </c>
      <c r="B43" s="1" t="s">
        <v>246</v>
      </c>
      <c r="H43" s="17"/>
    </row>
    <row r="44" spans="1:8" ht="12.75">
      <c r="A44" s="3" t="s">
        <v>85</v>
      </c>
      <c r="B44" s="1" t="s">
        <v>247</v>
      </c>
      <c r="D44" s="3" t="s">
        <v>325</v>
      </c>
      <c r="E44" s="3" t="s">
        <v>325</v>
      </c>
      <c r="F44">
        <f>IF(E44=D44,1,0)</f>
        <v>1</v>
      </c>
      <c r="H44" s="17">
        <f t="shared" si="0"/>
        <v>0</v>
      </c>
    </row>
    <row r="45" spans="1:8" ht="12.75">
      <c r="A45" s="3" t="s">
        <v>86</v>
      </c>
      <c r="B45" s="1" t="s">
        <v>248</v>
      </c>
      <c r="D45" s="3" t="s">
        <v>325</v>
      </c>
      <c r="E45" s="3" t="s">
        <v>325</v>
      </c>
      <c r="F45">
        <f>IF(E45=D45,1,0)</f>
        <v>1</v>
      </c>
      <c r="H45" s="17">
        <f t="shared" si="0"/>
        <v>0</v>
      </c>
    </row>
    <row r="46" spans="1:8" ht="12.75">
      <c r="A46" s="3" t="s">
        <v>87</v>
      </c>
      <c r="B46" s="1" t="s">
        <v>249</v>
      </c>
      <c r="D46" s="3" t="s">
        <v>325</v>
      </c>
      <c r="E46" s="3" t="s">
        <v>325</v>
      </c>
      <c r="F46">
        <f>IF(E46=D46,1,0)</f>
        <v>1</v>
      </c>
      <c r="H46" s="17">
        <f t="shared" si="0"/>
        <v>0</v>
      </c>
    </row>
    <row r="47" spans="1:8" ht="12.75">
      <c r="A47" s="3" t="s">
        <v>88</v>
      </c>
      <c r="B47" s="1" t="s">
        <v>250</v>
      </c>
      <c r="D47" s="3" t="s">
        <v>325</v>
      </c>
      <c r="E47" s="3" t="s">
        <v>325</v>
      </c>
      <c r="F47">
        <f>IF(E47=D47,1,0)</f>
        <v>1</v>
      </c>
      <c r="H47" s="17">
        <f t="shared" si="0"/>
        <v>0</v>
      </c>
    </row>
    <row r="48" spans="1:8" ht="25.5">
      <c r="A48" s="3">
        <v>2</v>
      </c>
      <c r="B48" s="1" t="s">
        <v>333</v>
      </c>
      <c r="H48" s="17"/>
    </row>
    <row r="49" spans="1:8" ht="25.5">
      <c r="A49" s="3" t="s">
        <v>85</v>
      </c>
      <c r="B49" s="1" t="s">
        <v>251</v>
      </c>
      <c r="D49" s="3" t="s">
        <v>325</v>
      </c>
      <c r="E49" s="3" t="s">
        <v>325</v>
      </c>
      <c r="F49">
        <f>IF(E49=D49,1,0)</f>
        <v>1</v>
      </c>
      <c r="H49" s="17">
        <f t="shared" si="0"/>
        <v>0</v>
      </c>
    </row>
    <row r="50" spans="1:8" ht="25.5">
      <c r="A50" s="3" t="s">
        <v>86</v>
      </c>
      <c r="B50" s="1" t="s">
        <v>252</v>
      </c>
      <c r="D50" s="3" t="s">
        <v>325</v>
      </c>
      <c r="E50" s="3" t="s">
        <v>325</v>
      </c>
      <c r="F50">
        <f>IF(E50=D50,1,0)</f>
        <v>1</v>
      </c>
      <c r="H50" s="17">
        <f t="shared" si="0"/>
        <v>0</v>
      </c>
    </row>
    <row r="51" spans="1:8" ht="25.5">
      <c r="A51" s="3">
        <v>3</v>
      </c>
      <c r="B51" s="1" t="s">
        <v>253</v>
      </c>
      <c r="H51" s="17"/>
    </row>
    <row r="52" spans="1:8" ht="12.75">
      <c r="A52" s="3" t="s">
        <v>85</v>
      </c>
      <c r="B52" s="1" t="s">
        <v>254</v>
      </c>
      <c r="D52" s="3" t="s">
        <v>325</v>
      </c>
      <c r="E52" s="3" t="s">
        <v>325</v>
      </c>
      <c r="F52">
        <f aca="true" t="shared" si="4" ref="F52:F59">IF(E52=D52,1,0)</f>
        <v>1</v>
      </c>
      <c r="H52" s="17">
        <f t="shared" si="0"/>
        <v>0</v>
      </c>
    </row>
    <row r="53" spans="1:8" ht="12.75">
      <c r="A53" s="3" t="s">
        <v>86</v>
      </c>
      <c r="B53" s="1" t="s">
        <v>255</v>
      </c>
      <c r="D53" s="3" t="s">
        <v>325</v>
      </c>
      <c r="E53" s="3" t="s">
        <v>325</v>
      </c>
      <c r="F53">
        <f t="shared" si="4"/>
        <v>1</v>
      </c>
      <c r="H53" s="17">
        <f t="shared" si="0"/>
        <v>0</v>
      </c>
    </row>
    <row r="54" spans="1:8" ht="12.75">
      <c r="A54" s="3" t="s">
        <v>87</v>
      </c>
      <c r="B54" s="1" t="s">
        <v>256</v>
      </c>
      <c r="D54" s="3" t="s">
        <v>325</v>
      </c>
      <c r="E54" s="3" t="s">
        <v>325</v>
      </c>
      <c r="F54">
        <f t="shared" si="4"/>
        <v>1</v>
      </c>
      <c r="H54" s="17">
        <f t="shared" si="0"/>
        <v>0</v>
      </c>
    </row>
    <row r="55" spans="1:8" ht="12.75">
      <c r="A55" s="3">
        <v>4</v>
      </c>
      <c r="B55" s="1" t="s">
        <v>257</v>
      </c>
      <c r="D55" s="3" t="s">
        <v>325</v>
      </c>
      <c r="E55" s="3" t="s">
        <v>325</v>
      </c>
      <c r="F55">
        <f t="shared" si="4"/>
        <v>1</v>
      </c>
      <c r="H55" s="17">
        <f t="shared" si="0"/>
        <v>0</v>
      </c>
    </row>
    <row r="56" spans="1:8" ht="25.5">
      <c r="A56" s="3">
        <v>5</v>
      </c>
      <c r="B56" s="1" t="s">
        <v>258</v>
      </c>
      <c r="D56" s="3" t="s">
        <v>325</v>
      </c>
      <c r="E56" s="3" t="s">
        <v>325</v>
      </c>
      <c r="F56">
        <f t="shared" si="4"/>
        <v>1</v>
      </c>
      <c r="H56" s="17">
        <f t="shared" si="0"/>
        <v>0</v>
      </c>
    </row>
    <row r="57" spans="1:8" ht="12.75">
      <c r="A57" s="3">
        <v>6</v>
      </c>
      <c r="B57" s="1" t="s">
        <v>259</v>
      </c>
      <c r="D57" s="3" t="s">
        <v>325</v>
      </c>
      <c r="E57" s="3" t="s">
        <v>325</v>
      </c>
      <c r="F57">
        <f t="shared" si="4"/>
        <v>1</v>
      </c>
      <c r="H57" s="17">
        <f t="shared" si="0"/>
        <v>0</v>
      </c>
    </row>
    <row r="58" spans="1:8" ht="25.5">
      <c r="A58" s="3">
        <v>7</v>
      </c>
      <c r="B58" s="1" t="s">
        <v>260</v>
      </c>
      <c r="D58" s="3" t="s">
        <v>325</v>
      </c>
      <c r="E58" s="3" t="s">
        <v>325</v>
      </c>
      <c r="F58">
        <f t="shared" si="4"/>
        <v>1</v>
      </c>
      <c r="H58" s="17">
        <f t="shared" si="0"/>
        <v>0</v>
      </c>
    </row>
    <row r="59" spans="1:8" ht="12.75">
      <c r="A59" s="3">
        <v>8</v>
      </c>
      <c r="B59" s="1" t="s">
        <v>261</v>
      </c>
      <c r="D59" s="3" t="s">
        <v>325</v>
      </c>
      <c r="E59" s="3" t="s">
        <v>325</v>
      </c>
      <c r="F59">
        <f t="shared" si="4"/>
        <v>1</v>
      </c>
      <c r="H59" s="17">
        <f t="shared" si="0"/>
        <v>0</v>
      </c>
    </row>
    <row r="60" spans="1:8" ht="12.75">
      <c r="A60" s="3">
        <v>9</v>
      </c>
      <c r="B60" s="1" t="s">
        <v>226</v>
      </c>
      <c r="H60" s="17"/>
    </row>
    <row r="61" spans="1:8" ht="38.25">
      <c r="A61" s="3" t="s">
        <v>85</v>
      </c>
      <c r="B61" s="1" t="s">
        <v>262</v>
      </c>
      <c r="D61" s="3" t="s">
        <v>325</v>
      </c>
      <c r="E61" s="3" t="s">
        <v>325</v>
      </c>
      <c r="F61">
        <f>IF(E61=D61,1,0)</f>
        <v>1</v>
      </c>
      <c r="H61" s="17">
        <f t="shared" si="0"/>
        <v>0</v>
      </c>
    </row>
    <row r="62" spans="1:8" ht="25.5">
      <c r="A62" s="3" t="s">
        <v>86</v>
      </c>
      <c r="B62" s="1" t="s">
        <v>263</v>
      </c>
      <c r="D62" s="3" t="s">
        <v>325</v>
      </c>
      <c r="E62" s="3" t="s">
        <v>325</v>
      </c>
      <c r="F62">
        <f>IF(E62=D62,1,0)</f>
        <v>1</v>
      </c>
      <c r="H62" s="17">
        <f t="shared" si="0"/>
        <v>0</v>
      </c>
    </row>
    <row r="63" ht="12.75">
      <c r="H63" s="17"/>
    </row>
    <row r="64" ht="12.75">
      <c r="H64" s="17"/>
    </row>
    <row r="65" ht="12.75">
      <c r="H65" s="17"/>
    </row>
    <row r="66" spans="2:8" ht="12.75">
      <c r="B66" s="2" t="s">
        <v>264</v>
      </c>
      <c r="H66" s="17"/>
    </row>
    <row r="67" spans="1:8" ht="12.75">
      <c r="A67" s="3">
        <v>1</v>
      </c>
      <c r="B67" s="1" t="s">
        <v>265</v>
      </c>
      <c r="D67" s="3" t="s">
        <v>325</v>
      </c>
      <c r="E67" s="3" t="s">
        <v>325</v>
      </c>
      <c r="F67">
        <f>IF(E67=D67,1,0)</f>
        <v>1</v>
      </c>
      <c r="H67" s="17">
        <f t="shared" si="0"/>
        <v>0</v>
      </c>
    </row>
    <row r="68" spans="1:8" ht="25.5">
      <c r="A68" s="3">
        <v>2</v>
      </c>
      <c r="B68" s="1" t="s">
        <v>266</v>
      </c>
      <c r="D68" s="3" t="s">
        <v>325</v>
      </c>
      <c r="E68" s="3" t="s">
        <v>325</v>
      </c>
      <c r="F68">
        <f>IF(E68=D68,1,0)</f>
        <v>1</v>
      </c>
      <c r="H68" s="17">
        <f>IF(OR(D68="N/A",E68="N/A"),1,0)</f>
        <v>0</v>
      </c>
    </row>
    <row r="69" spans="1:8" ht="25.5">
      <c r="A69" s="3">
        <v>3</v>
      </c>
      <c r="B69" s="1" t="s">
        <v>267</v>
      </c>
      <c r="D69" s="3" t="s">
        <v>325</v>
      </c>
      <c r="E69" s="3" t="s">
        <v>325</v>
      </c>
      <c r="F69">
        <f>IF(E69=D69,1,0)</f>
        <v>1</v>
      </c>
      <c r="H69" s="17">
        <f>IF(OR(D69="N/A",E69="N/A"),1,0)</f>
        <v>0</v>
      </c>
    </row>
    <row r="70" spans="1:2" ht="12.75">
      <c r="A70" s="3" t="s">
        <v>85</v>
      </c>
      <c r="B70" s="1" t="s">
        <v>268</v>
      </c>
    </row>
    <row r="71" spans="1:2" ht="12.75">
      <c r="A71" s="3" t="s">
        <v>86</v>
      </c>
      <c r="B71" s="1" t="s">
        <v>269</v>
      </c>
    </row>
    <row r="72" spans="1:2" ht="12.75">
      <c r="A72" s="3" t="s">
        <v>87</v>
      </c>
      <c r="B72" s="1" t="s">
        <v>270</v>
      </c>
    </row>
    <row r="73" spans="1:2" ht="12.75">
      <c r="A73" s="3" t="s">
        <v>88</v>
      </c>
      <c r="B73" s="1" t="s">
        <v>271</v>
      </c>
    </row>
    <row r="74" spans="1:2" ht="12.75">
      <c r="A74" s="3" t="s">
        <v>89</v>
      </c>
      <c r="B74" s="1" t="s">
        <v>272</v>
      </c>
    </row>
    <row r="75" spans="1:2" ht="12.75">
      <c r="A75" s="3" t="s">
        <v>90</v>
      </c>
      <c r="B75" s="1" t="s">
        <v>273</v>
      </c>
    </row>
    <row r="78" spans="6:7" ht="12.75">
      <c r="F78">
        <f>SUM(F4:F40)</f>
        <v>29</v>
      </c>
      <c r="G78" s="14" t="s">
        <v>374</v>
      </c>
    </row>
    <row r="79" spans="6:7" ht="12.75">
      <c r="F79">
        <f>COUNTIF(F4:F40,0)</f>
        <v>0</v>
      </c>
      <c r="G79" s="14" t="s">
        <v>374</v>
      </c>
    </row>
    <row r="80" spans="6:8" ht="12.75">
      <c r="F80">
        <f>COUNTIF(F4:F40,1)</f>
        <v>29</v>
      </c>
      <c r="G80" s="14" t="s">
        <v>374</v>
      </c>
      <c r="H80">
        <f>COUNTIF(H4:H40,1)</f>
        <v>3</v>
      </c>
    </row>
    <row r="81" spans="6:7" ht="12.75">
      <c r="F81">
        <f>SUM(F44:F69)</f>
        <v>19</v>
      </c>
      <c r="G81" s="14" t="s">
        <v>375</v>
      </c>
    </row>
    <row r="82" spans="6:7" ht="12.75">
      <c r="F82">
        <f>COUNTIF(F44:F69,0)</f>
        <v>0</v>
      </c>
      <c r="G82" s="14" t="s">
        <v>375</v>
      </c>
    </row>
    <row r="83" spans="6:8" ht="12.75">
      <c r="F83">
        <f>COUNTIF(F44:F69,1)-H83</f>
        <v>19</v>
      </c>
      <c r="G83" s="14" t="s">
        <v>375</v>
      </c>
      <c r="H83">
        <f>COUNTIF(H44:H69,1)</f>
        <v>0</v>
      </c>
    </row>
  </sheetData>
  <conditionalFormatting sqref="G69">
    <cfRule type="expression" priority="1" dxfId="0" stopIfTrue="1">
      <formula>F69=0</formula>
    </cfRule>
    <cfRule type="expression" priority="2" dxfId="1" stopIfTrue="1">
      <formula>F69=1</formula>
    </cfRule>
  </conditionalFormatting>
  <conditionalFormatting sqref="G67:G68 G15:G19 G23:G30 G35:G40 G44:G47 G49:G50 G52:G59 G61:G62 G4:G11 G13">
    <cfRule type="expression" priority="3" dxfId="2" stopIfTrue="1">
      <formula>E4="N/A"</formula>
    </cfRule>
    <cfRule type="expression" priority="4" dxfId="1" stopIfTrue="1">
      <formula>F4=1</formula>
    </cfRule>
    <cfRule type="expression" priority="5" dxfId="0" stopIfTrue="1">
      <formula>F4=0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AICPA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AICPA</dc:creator>
  <cp:keywords/>
  <dc:description/>
  <cp:lastModifiedBy>LANZAR</cp:lastModifiedBy>
  <dcterms:created xsi:type="dcterms:W3CDTF">2000-09-28T13:58:33Z</dcterms:created>
  <dcterms:modified xsi:type="dcterms:W3CDTF">2004-01-02T22:41:42Z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